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MAULE " sheetId="1" r:id="rId1"/>
    <sheet name="ATARRATZE" sheetId="2" r:id="rId2"/>
    <sheet name="XIBEROA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<sst xmlns="http://schemas.openxmlformats.org/spreadsheetml/2006/main" count="221" uniqueCount="112">
  <si>
    <t>MAULE</t>
  </si>
  <si>
    <t>Zerrend,</t>
  </si>
  <si>
    <t>Bozka,</t>
  </si>
  <si>
    <t>Bozk/Zerr</t>
  </si>
  <si>
    <t>Bali</t>
  </si>
  <si>
    <t>Bali/Bozka</t>
  </si>
  <si>
    <t>Xuri</t>
  </si>
  <si>
    <t>AINHARBE</t>
  </si>
  <si>
    <t>ALTZüKÜ</t>
  </si>
  <si>
    <t>ARROKIGA</t>
  </si>
  <si>
    <t>BARKOXE</t>
  </si>
  <si>
    <t>BERROGAINE LAHÜNTZE</t>
  </si>
  <si>
    <t>BILDOZE</t>
  </si>
  <si>
    <t>EZPEIZE</t>
  </si>
  <si>
    <t>GARINDAINE</t>
  </si>
  <si>
    <t>GOTAIñE</t>
  </si>
  <si>
    <t>MENDIKOTA</t>
  </si>
  <si>
    <t>MITIKILE</t>
  </si>
  <si>
    <t>MUSKILDI</t>
  </si>
  <si>
    <t>OSPITALE PIA</t>
  </si>
  <si>
    <t>SOHÜTA</t>
  </si>
  <si>
    <t>URDIñARBE</t>
  </si>
  <si>
    <t>ÜRRÜSTOI LARRABILE</t>
  </si>
  <si>
    <t>SARRIKOTA PIA</t>
  </si>
  <si>
    <t>OROTARAT</t>
  </si>
  <si>
    <t>ATARRATZE</t>
  </si>
  <si>
    <t>ALTZAI</t>
  </si>
  <si>
    <t>ALOZE</t>
  </si>
  <si>
    <t>ETXEBARRE</t>
  </si>
  <si>
    <t>GAMERE</t>
  </si>
  <si>
    <t>HAUZE</t>
  </si>
  <si>
    <t>IRURI</t>
  </si>
  <si>
    <t>LAKARRI</t>
  </si>
  <si>
    <t>LARRAñE</t>
  </si>
  <si>
    <t>LIGINAGA</t>
  </si>
  <si>
    <t>LIXANTZÜ</t>
  </si>
  <si>
    <t>MONTORI</t>
  </si>
  <si>
    <t>OZAZE</t>
  </si>
  <si>
    <t>SANTA GRAZI</t>
  </si>
  <si>
    <t>ZALGIZE</t>
  </si>
  <si>
    <t>IDAUZE MENDI</t>
  </si>
  <si>
    <t>LIGI ATEREI</t>
  </si>
  <si>
    <t>ARROKIAGA</t>
  </si>
  <si>
    <t>GOTAIÑE</t>
  </si>
  <si>
    <t>LIXOZE</t>
  </si>
  <si>
    <t>XARRIKOTA PEA</t>
  </si>
  <si>
    <t>OSPITALE PEA</t>
  </si>
  <si>
    <t>Danielle</t>
  </si>
  <si>
    <t xml:space="preserve"> SCHAFF </t>
  </si>
  <si>
    <t>UPF</t>
  </si>
  <si>
    <t>BOUTELANT-JESER</t>
  </si>
  <si>
    <t>Catherine</t>
  </si>
  <si>
    <t>Front National</t>
  </si>
  <si>
    <t>LEICIAGUECAHAR</t>
  </si>
  <si>
    <t>Alice</t>
  </si>
  <si>
    <t>E.E.L.V</t>
  </si>
  <si>
    <t xml:space="preserve">BUISSON </t>
  </si>
  <si>
    <t>Thierry</t>
  </si>
  <si>
    <t>A.E.I</t>
  </si>
  <si>
    <t>MAITIA</t>
  </si>
  <si>
    <t>Frantxoa</t>
  </si>
  <si>
    <t>P.S</t>
  </si>
  <si>
    <t>BAREILLE</t>
  </si>
  <si>
    <t>Robert</t>
  </si>
  <si>
    <t>Front Gauche</t>
  </si>
  <si>
    <t>PETETIN</t>
  </si>
  <si>
    <t>Eric</t>
  </si>
  <si>
    <t>E.P.O.de C</t>
  </si>
  <si>
    <t xml:space="preserve">RATSIMBA </t>
  </si>
  <si>
    <t>Berthe</t>
  </si>
  <si>
    <t>L.O</t>
  </si>
  <si>
    <t>LOPEPE</t>
  </si>
  <si>
    <t xml:space="preserve"> Anita</t>
  </si>
  <si>
    <t>E.H.BAI</t>
  </si>
  <si>
    <t>LASSALLE</t>
  </si>
  <si>
    <t xml:space="preserve"> Jean</t>
  </si>
  <si>
    <t>C pour France</t>
  </si>
  <si>
    <t xml:space="preserve">ARIZMENDI </t>
  </si>
  <si>
    <t>Pako</t>
  </si>
  <si>
    <t>EAJ-PNB</t>
  </si>
  <si>
    <t>CARRASQUEDO</t>
  </si>
  <si>
    <t xml:space="preserve"> Pedro</t>
  </si>
  <si>
    <t>NPA</t>
  </si>
  <si>
    <t>OXIBAR</t>
  </si>
  <si>
    <t xml:space="preserve"> Marc</t>
  </si>
  <si>
    <t>UMP</t>
  </si>
  <si>
    <t>LARRAINE</t>
  </si>
  <si>
    <t>LEXANTZÜ</t>
  </si>
  <si>
    <t>AIÑARBE</t>
  </si>
  <si>
    <t>BOUTELANT</t>
  </si>
  <si>
    <t>JESER  Catherine</t>
  </si>
  <si>
    <t>BOUTELANT-JESER Catherine FN</t>
  </si>
  <si>
    <t>Zerrendetan</t>
  </si>
  <si>
    <t>Bozkazale</t>
  </si>
  <si>
    <t>Bozkazale/Zerrendetan</t>
  </si>
  <si>
    <t>Bali / Bozkazale</t>
  </si>
  <si>
    <t>SCHAFF Danielle UPF</t>
  </si>
  <si>
    <t>LEICIAGUECAHAR Alice EELV</t>
  </si>
  <si>
    <t>BUISSON Thierry AEI</t>
  </si>
  <si>
    <t>MAITIA Frantxoa PS</t>
  </si>
  <si>
    <t>BARREIL Robert Front de Gauche</t>
  </si>
  <si>
    <t>PETETIN Eric EP Obj de Croissance</t>
  </si>
  <si>
    <t>RATSIMBA Berthe LO</t>
  </si>
  <si>
    <t>LOPEPE Anita EH BAI</t>
  </si>
  <si>
    <t>LASSALLE Jean Centre pour la France</t>
  </si>
  <si>
    <t>ARIZMENDI Pako EAJ PNV</t>
  </si>
  <si>
    <t>CARRASQUEDO Pedro NPA</t>
  </si>
  <si>
    <t>OXIBAR Marc UMP</t>
  </si>
  <si>
    <t>Ehünentakoa</t>
  </si>
  <si>
    <t>XIBEROA</t>
  </si>
  <si>
    <t>Bozkak</t>
  </si>
  <si>
    <t>ALTZÜRÜKÜ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</si>
</sst>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00"/>
    <numFmt numFmtId="174" formatCode="[$-40C]dddd\ d\ mmmm\ yyyy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10" fontId="1" fillId="24" borderId="14" xfId="0" applyNumberFormat="1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10" fontId="1" fillId="15" borderId="12" xfId="0" applyNumberFormat="1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10" fontId="1" fillId="15" borderId="17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0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10" fontId="1" fillId="24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10" fontId="1" fillId="24" borderId="18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0" fontId="1" fillId="7" borderId="18" xfId="0" applyNumberFormat="1" applyFont="1" applyFill="1" applyBorder="1" applyAlignment="1">
      <alignment horizontal="center"/>
    </xf>
    <xf numFmtId="10" fontId="1" fillId="7" borderId="10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0" fontId="1" fillId="15" borderId="18" xfId="0" applyNumberFormat="1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10" fontId="1" fillId="15" borderId="10" xfId="0" applyNumberFormat="1" applyFont="1" applyFill="1" applyBorder="1" applyAlignment="1">
      <alignment horizontal="center"/>
    </xf>
    <xf numFmtId="10" fontId="1" fillId="15" borderId="10" xfId="5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10" fontId="1" fillId="7" borderId="13" xfId="0" applyNumberFormat="1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24" borderId="13" xfId="0" applyNumberFormat="1" applyFont="1" applyFill="1" applyBorder="1" applyAlignment="1">
      <alignment horizontal="center"/>
    </xf>
    <xf numFmtId="10" fontId="1" fillId="15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/>
    </xf>
    <xf numFmtId="0" fontId="2" fillId="15" borderId="24" xfId="0" applyFont="1" applyFill="1" applyBorder="1" applyAlignment="1">
      <alignment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0" fontId="1" fillId="7" borderId="27" xfId="0" applyNumberFormat="1" applyFont="1" applyFill="1" applyBorder="1" applyAlignment="1">
      <alignment horizontal="center"/>
    </xf>
    <xf numFmtId="10" fontId="1" fillId="7" borderId="25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15" borderId="26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0" fontId="2" fillId="24" borderId="29" xfId="0" applyFont="1" applyFill="1" applyBorder="1" applyAlignment="1">
      <alignment/>
    </xf>
    <xf numFmtId="0" fontId="1" fillId="24" borderId="30" xfId="0" applyFont="1" applyFill="1" applyBorder="1" applyAlignment="1">
      <alignment horizontal="center"/>
    </xf>
    <xf numFmtId="10" fontId="1" fillId="24" borderId="30" xfId="0" applyNumberFormat="1" applyFont="1" applyFill="1" applyBorder="1" applyAlignment="1">
      <alignment horizontal="center"/>
    </xf>
    <xf numFmtId="10" fontId="1" fillId="24" borderId="31" xfId="0" applyNumberFormat="1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10" fontId="1" fillId="15" borderId="32" xfId="0" applyNumberFormat="1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1" fillId="15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24" borderId="34" xfId="0" applyFont="1" applyFill="1" applyBorder="1" applyAlignment="1">
      <alignment/>
    </xf>
    <xf numFmtId="0" fontId="2" fillId="15" borderId="34" xfId="0" applyFont="1" applyFill="1" applyBorder="1" applyAlignment="1">
      <alignment/>
    </xf>
    <xf numFmtId="0" fontId="2" fillId="15" borderId="28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5" borderId="38" xfId="0" applyFont="1" applyFill="1" applyBorder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1" fillId="15" borderId="36" xfId="0" applyFont="1" applyFill="1" applyBorder="1" applyAlignment="1">
      <alignment horizontal="center"/>
    </xf>
    <xf numFmtId="10" fontId="1" fillId="15" borderId="18" xfId="50" applyNumberFormat="1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9" fontId="1" fillId="15" borderId="18" xfId="50" applyFont="1" applyFill="1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10" fontId="1" fillId="0" borderId="30" xfId="0" applyNumberFormat="1" applyFont="1" applyFill="1" applyBorder="1" applyAlignment="1">
      <alignment horizontal="center"/>
    </xf>
    <xf numFmtId="10" fontId="1" fillId="15" borderId="31" xfId="50" applyNumberFormat="1" applyFont="1" applyFill="1" applyBorder="1" applyAlignment="1">
      <alignment horizontal="center"/>
    </xf>
    <xf numFmtId="10" fontId="1" fillId="24" borderId="18" xfId="50" applyNumberFormat="1" applyFont="1" applyFill="1" applyBorder="1" applyAlignment="1">
      <alignment horizontal="center"/>
    </xf>
    <xf numFmtId="10" fontId="1" fillId="24" borderId="0" xfId="0" applyNumberFormat="1" applyFont="1" applyFill="1" applyBorder="1" applyAlignment="1">
      <alignment horizontal="center"/>
    </xf>
    <xf numFmtId="10" fontId="1" fillId="15" borderId="40" xfId="0" applyNumberFormat="1" applyFont="1" applyFill="1" applyBorder="1" applyAlignment="1">
      <alignment horizontal="center"/>
    </xf>
    <xf numFmtId="0" fontId="2" fillId="7" borderId="41" xfId="0" applyFont="1" applyFill="1" applyBorder="1" applyAlignment="1">
      <alignment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10" fontId="1" fillId="7" borderId="43" xfId="0" applyNumberFormat="1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/>
    </xf>
    <xf numFmtId="0" fontId="1" fillId="24" borderId="47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10" fontId="1" fillId="24" borderId="48" xfId="0" applyNumberFormat="1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10" fontId="1" fillId="15" borderId="50" xfId="0" applyNumberFormat="1" applyFont="1" applyFill="1" applyBorder="1" applyAlignment="1">
      <alignment horizontal="center"/>
    </xf>
    <xf numFmtId="10" fontId="1" fillId="24" borderId="50" xfId="0" applyNumberFormat="1" applyFont="1" applyFill="1" applyBorder="1" applyAlignment="1">
      <alignment horizontal="center"/>
    </xf>
    <xf numFmtId="9" fontId="1" fillId="15" borderId="50" xfId="50" applyFont="1" applyFill="1" applyBorder="1" applyAlignment="1">
      <alignment horizontal="center"/>
    </xf>
    <xf numFmtId="10" fontId="1" fillId="15" borderId="39" xfId="0" applyNumberFormat="1" applyFont="1" applyFill="1" applyBorder="1" applyAlignment="1">
      <alignment horizontal="center"/>
    </xf>
    <xf numFmtId="0" fontId="1" fillId="15" borderId="51" xfId="0" applyFont="1" applyFill="1" applyBorder="1" applyAlignment="1">
      <alignment horizontal="center"/>
    </xf>
    <xf numFmtId="10" fontId="1" fillId="15" borderId="52" xfId="0" applyNumberFormat="1" applyFont="1" applyFill="1" applyBorder="1" applyAlignment="1">
      <alignment horizontal="center"/>
    </xf>
    <xf numFmtId="0" fontId="2" fillId="15" borderId="53" xfId="0" applyFont="1" applyFill="1" applyBorder="1" applyAlignment="1">
      <alignment/>
    </xf>
    <xf numFmtId="0" fontId="2" fillId="24" borderId="35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10" fontId="1" fillId="24" borderId="12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2" fillId="15" borderId="54" xfId="0" applyFont="1" applyFill="1" applyBorder="1" applyAlignment="1">
      <alignment/>
    </xf>
    <xf numFmtId="0" fontId="1" fillId="24" borderId="55" xfId="0" applyFont="1" applyFill="1" applyBorder="1" applyAlignment="1">
      <alignment horizontal="center"/>
    </xf>
    <xf numFmtId="10" fontId="1" fillId="24" borderId="56" xfId="0" applyNumberFormat="1" applyFont="1" applyFill="1" applyBorder="1" applyAlignment="1">
      <alignment horizontal="center"/>
    </xf>
    <xf numFmtId="0" fontId="1" fillId="15" borderId="33" xfId="0" applyFont="1" applyFill="1" applyBorder="1" applyAlignment="1">
      <alignment/>
    </xf>
    <xf numFmtId="0" fontId="1" fillId="15" borderId="28" xfId="0" applyFont="1" applyFill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10" fontId="1" fillId="24" borderId="52" xfId="0" applyNumberFormat="1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10" fontId="1" fillId="24" borderId="40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15" borderId="34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10" fontId="0" fillId="24" borderId="13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10" fontId="0" fillId="24" borderId="45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0" fontId="0" fillId="24" borderId="38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10" fontId="0" fillId="24" borderId="49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0" fontId="0" fillId="15" borderId="13" xfId="0" applyNumberFormat="1" applyFont="1" applyFill="1" applyBorder="1" applyAlignment="1">
      <alignment horizontal="center"/>
    </xf>
    <xf numFmtId="0" fontId="2" fillId="15" borderId="6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10" fontId="0" fillId="15" borderId="45" xfId="0" applyNumberFormat="1" applyFont="1" applyFill="1" applyBorder="1" applyAlignment="1">
      <alignment horizontal="center"/>
    </xf>
    <xf numFmtId="0" fontId="0" fillId="15" borderId="37" xfId="0" applyFont="1" applyFill="1" applyBorder="1" applyAlignment="1">
      <alignment horizontal="center"/>
    </xf>
    <xf numFmtId="10" fontId="0" fillId="15" borderId="38" xfId="0" applyNumberFormat="1" applyFont="1" applyFill="1" applyBorder="1" applyAlignment="1">
      <alignment horizontal="center"/>
    </xf>
    <xf numFmtId="0" fontId="0" fillId="15" borderId="47" xfId="0" applyFont="1" applyFill="1" applyBorder="1" applyAlignment="1">
      <alignment horizontal="center"/>
    </xf>
    <xf numFmtId="10" fontId="0" fillId="15" borderId="49" xfId="0" applyNumberFormat="1" applyFont="1" applyFill="1" applyBorder="1" applyAlignment="1">
      <alignment horizontal="center"/>
    </xf>
    <xf numFmtId="0" fontId="0" fillId="15" borderId="61" xfId="0" applyFill="1" applyBorder="1" applyAlignment="1">
      <alignment horizontal="center"/>
    </xf>
    <xf numFmtId="0" fontId="0" fillId="15" borderId="62" xfId="0" applyFill="1" applyBorder="1" applyAlignment="1">
      <alignment horizontal="center"/>
    </xf>
    <xf numFmtId="0" fontId="0" fillId="15" borderId="31" xfId="0" applyFont="1" applyFill="1" applyBorder="1" applyAlignment="1">
      <alignment horizontal="center"/>
    </xf>
    <xf numFmtId="0" fontId="0" fillId="15" borderId="59" xfId="0" applyFont="1" applyFill="1" applyBorder="1" applyAlignment="1">
      <alignment horizontal="center"/>
    </xf>
    <xf numFmtId="0" fontId="0" fillId="15" borderId="49" xfId="0" applyFill="1" applyBorder="1" applyAlignment="1">
      <alignment horizontal="center"/>
    </xf>
    <xf numFmtId="0" fontId="0" fillId="15" borderId="42" xfId="0" applyFont="1" applyFill="1" applyBorder="1" applyAlignment="1">
      <alignment horizontal="center"/>
    </xf>
    <xf numFmtId="0" fontId="0" fillId="15" borderId="44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58" xfId="0" applyFont="1" applyFill="1" applyBorder="1" applyAlignment="1">
      <alignment horizontal="center"/>
    </xf>
    <xf numFmtId="10" fontId="0" fillId="15" borderId="58" xfId="0" applyNumberFormat="1" applyFont="1" applyFill="1" applyBorder="1" applyAlignment="1">
      <alignment horizontal="center"/>
    </xf>
    <xf numFmtId="0" fontId="0" fillId="15" borderId="6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0" fontId="0" fillId="24" borderId="58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15" borderId="6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15" borderId="66" xfId="0" applyFont="1" applyFill="1" applyBorder="1" applyAlignment="1">
      <alignment horizontal="center"/>
    </xf>
    <xf numFmtId="0" fontId="4" fillId="15" borderId="67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10" fontId="1" fillId="24" borderId="28" xfId="0" applyNumberFormat="1" applyFont="1" applyFill="1" applyBorder="1" applyAlignment="1">
      <alignment horizontal="center"/>
    </xf>
    <xf numFmtId="10" fontId="1" fillId="24" borderId="40" xfId="0" applyNumberFormat="1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2" fillId="15" borderId="70" xfId="0" applyFont="1" applyFill="1" applyBorder="1" applyAlignment="1">
      <alignment horizontal="center"/>
    </xf>
    <xf numFmtId="0" fontId="2" fillId="15" borderId="71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15" borderId="28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4" fillId="15" borderId="6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5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3039725" y="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Jean LASSALLE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5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13039725" y="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Thierry LABAQUERE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4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19919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Jean LASSALLE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4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119919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Thierry LABAQUERE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8.140625" style="0" bestFit="1" customWidth="1"/>
    <col min="2" max="2" width="7.00390625" style="0" bestFit="1" customWidth="1"/>
    <col min="3" max="3" width="5.7109375" style="0" bestFit="1" customWidth="1"/>
    <col min="4" max="4" width="7.8515625" style="0" bestFit="1" customWidth="1"/>
    <col min="5" max="5" width="4.7109375" style="0" customWidth="1"/>
    <col min="6" max="6" width="8.140625" style="0" bestFit="1" customWidth="1"/>
    <col min="7" max="7" width="3.7109375" style="0" bestFit="1" customWidth="1"/>
    <col min="8" max="8" width="4.7109375" style="0" customWidth="1"/>
    <col min="9" max="9" width="6.7109375" style="0" customWidth="1"/>
    <col min="10" max="10" width="4.7109375" style="0" customWidth="1"/>
    <col min="11" max="11" width="9.28125" style="0" customWidth="1"/>
    <col min="12" max="12" width="4.7109375" style="0" customWidth="1"/>
    <col min="13" max="13" width="10.140625" style="0" customWidth="1"/>
    <col min="14" max="14" width="4.7109375" style="0" customWidth="1"/>
    <col min="15" max="15" width="6.7109375" style="0" customWidth="1"/>
    <col min="16" max="16" width="4.7109375" style="0" customWidth="1"/>
    <col min="17" max="17" width="6.7109375" style="0" customWidth="1"/>
    <col min="18" max="18" width="4.7109375" style="0" customWidth="1"/>
    <col min="19" max="19" width="6.7109375" style="0" customWidth="1"/>
    <col min="20" max="20" width="4.7109375" style="0" customWidth="1"/>
    <col min="21" max="21" width="6.7109375" style="0" customWidth="1"/>
    <col min="22" max="22" width="18.7109375" style="0" bestFit="1" customWidth="1"/>
    <col min="23" max="23" width="4.7109375" style="0" customWidth="1"/>
    <col min="24" max="24" width="6.7109375" style="0" customWidth="1"/>
    <col min="25" max="25" width="4.7109375" style="0" customWidth="1"/>
    <col min="26" max="26" width="6.7109375" style="0" customWidth="1"/>
    <col min="27" max="27" width="4.7109375" style="0" customWidth="1"/>
    <col min="28" max="28" width="8.00390625" style="0" customWidth="1"/>
    <col min="29" max="29" width="4.7109375" style="0" customWidth="1"/>
    <col min="30" max="30" width="6.7109375" style="0" customWidth="1"/>
    <col min="31" max="31" width="4.7109375" style="0" customWidth="1"/>
    <col min="32" max="32" width="8.140625" style="0" customWidth="1"/>
    <col min="33" max="33" width="4.7109375" style="0" customWidth="1"/>
    <col min="34" max="34" width="6.7109375" style="0" customWidth="1"/>
  </cols>
  <sheetData>
    <row r="1" spans="1:34" ht="19.5" customHeight="1">
      <c r="A1" s="45"/>
      <c r="B1" s="46"/>
      <c r="C1" s="46"/>
      <c r="D1" s="47"/>
      <c r="E1" s="46"/>
      <c r="F1" s="46"/>
      <c r="G1" s="46"/>
      <c r="H1" s="193" t="s">
        <v>48</v>
      </c>
      <c r="I1" s="194"/>
      <c r="J1" s="193" t="s">
        <v>89</v>
      </c>
      <c r="K1" s="194"/>
      <c r="L1" s="195" t="s">
        <v>53</v>
      </c>
      <c r="M1" s="196"/>
      <c r="N1" s="193" t="s">
        <v>56</v>
      </c>
      <c r="O1" s="194"/>
      <c r="P1" s="193" t="s">
        <v>59</v>
      </c>
      <c r="Q1" s="194"/>
      <c r="R1" s="193" t="s">
        <v>62</v>
      </c>
      <c r="S1" s="194"/>
      <c r="T1" s="193" t="s">
        <v>65</v>
      </c>
      <c r="U1" s="197"/>
      <c r="V1" s="198"/>
      <c r="W1" s="197" t="s">
        <v>68</v>
      </c>
      <c r="X1" s="194"/>
      <c r="Y1" s="193" t="s">
        <v>71</v>
      </c>
      <c r="Z1" s="194"/>
      <c r="AA1" s="193" t="s">
        <v>74</v>
      </c>
      <c r="AB1" s="194"/>
      <c r="AC1" s="193" t="s">
        <v>77</v>
      </c>
      <c r="AD1" s="194"/>
      <c r="AE1" s="193" t="s">
        <v>80</v>
      </c>
      <c r="AF1" s="194"/>
      <c r="AG1" s="193" t="s">
        <v>83</v>
      </c>
      <c r="AH1" s="202"/>
    </row>
    <row r="2" spans="1:34" ht="19.5" customHeight="1">
      <c r="A2" s="48"/>
      <c r="B2" s="1"/>
      <c r="C2" s="1"/>
      <c r="D2" s="2"/>
      <c r="E2" s="1"/>
      <c r="F2" s="1"/>
      <c r="G2" s="1"/>
      <c r="H2" s="200" t="s">
        <v>47</v>
      </c>
      <c r="I2" s="201"/>
      <c r="J2" s="203" t="s">
        <v>90</v>
      </c>
      <c r="K2" s="204"/>
      <c r="L2" s="200" t="s">
        <v>54</v>
      </c>
      <c r="M2" s="201"/>
      <c r="N2" s="200" t="s">
        <v>57</v>
      </c>
      <c r="O2" s="201"/>
      <c r="P2" s="200" t="s">
        <v>60</v>
      </c>
      <c r="Q2" s="201"/>
      <c r="R2" s="200" t="s">
        <v>63</v>
      </c>
      <c r="S2" s="201"/>
      <c r="T2" s="200" t="s">
        <v>66</v>
      </c>
      <c r="U2" s="205"/>
      <c r="V2" s="199"/>
      <c r="W2" s="205" t="s">
        <v>69</v>
      </c>
      <c r="X2" s="201"/>
      <c r="Y2" s="200" t="s">
        <v>72</v>
      </c>
      <c r="Z2" s="201"/>
      <c r="AA2" s="200" t="s">
        <v>75</v>
      </c>
      <c r="AB2" s="201"/>
      <c r="AC2" s="200" t="s">
        <v>78</v>
      </c>
      <c r="AD2" s="201"/>
      <c r="AE2" s="200" t="s">
        <v>81</v>
      </c>
      <c r="AF2" s="201"/>
      <c r="AG2" s="200" t="s">
        <v>84</v>
      </c>
      <c r="AH2" s="206"/>
    </row>
    <row r="3" spans="1:34" ht="19.5" customHeight="1" thickBot="1">
      <c r="A3" s="48"/>
      <c r="B3" s="1"/>
      <c r="C3" s="1"/>
      <c r="D3" s="2"/>
      <c r="E3" s="1"/>
      <c r="F3" s="1"/>
      <c r="G3" s="1"/>
      <c r="H3" s="200" t="s">
        <v>49</v>
      </c>
      <c r="I3" s="201"/>
      <c r="J3" s="200" t="s">
        <v>52</v>
      </c>
      <c r="K3" s="201"/>
      <c r="L3" s="200" t="s">
        <v>55</v>
      </c>
      <c r="M3" s="201"/>
      <c r="N3" s="200" t="s">
        <v>58</v>
      </c>
      <c r="O3" s="201"/>
      <c r="P3" s="200" t="s">
        <v>61</v>
      </c>
      <c r="Q3" s="201"/>
      <c r="R3" s="200" t="s">
        <v>64</v>
      </c>
      <c r="S3" s="201"/>
      <c r="T3" s="200" t="s">
        <v>67</v>
      </c>
      <c r="U3" s="205"/>
      <c r="V3" s="199"/>
      <c r="W3" s="205" t="s">
        <v>70</v>
      </c>
      <c r="X3" s="201"/>
      <c r="Y3" s="200" t="s">
        <v>73</v>
      </c>
      <c r="Z3" s="201"/>
      <c r="AA3" s="200" t="s">
        <v>76</v>
      </c>
      <c r="AB3" s="201"/>
      <c r="AC3" s="200" t="s">
        <v>79</v>
      </c>
      <c r="AD3" s="201"/>
      <c r="AE3" s="200" t="s">
        <v>82</v>
      </c>
      <c r="AF3" s="201"/>
      <c r="AG3" s="200" t="s">
        <v>85</v>
      </c>
      <c r="AH3" s="206"/>
    </row>
    <row r="4" spans="1:34" ht="19.5" customHeight="1" thickBot="1">
      <c r="A4" s="65"/>
      <c r="B4" s="85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86" t="s">
        <v>6</v>
      </c>
      <c r="H4" s="207"/>
      <c r="I4" s="208"/>
      <c r="J4" s="209"/>
      <c r="K4" s="208"/>
      <c r="L4" s="209"/>
      <c r="M4" s="208"/>
      <c r="N4" s="209"/>
      <c r="O4" s="208"/>
      <c r="P4" s="209"/>
      <c r="Q4" s="208"/>
      <c r="R4" s="209"/>
      <c r="S4" s="208"/>
      <c r="T4" s="209"/>
      <c r="U4" s="207"/>
      <c r="V4" s="199"/>
      <c r="W4" s="207"/>
      <c r="X4" s="208"/>
      <c r="Y4" s="209"/>
      <c r="Z4" s="208"/>
      <c r="AA4" s="209"/>
      <c r="AB4" s="208"/>
      <c r="AC4" s="209"/>
      <c r="AD4" s="208"/>
      <c r="AE4" s="209"/>
      <c r="AF4" s="208"/>
      <c r="AG4" s="209"/>
      <c r="AH4" s="210"/>
    </row>
    <row r="5" spans="1:34" ht="19.5" customHeight="1">
      <c r="A5" s="110" t="s">
        <v>0</v>
      </c>
      <c r="B5" s="111">
        <v>2362</v>
      </c>
      <c r="C5" s="112">
        <v>1507</v>
      </c>
      <c r="D5" s="113">
        <f>C5/B5</f>
        <v>0.6380186282811177</v>
      </c>
      <c r="E5" s="114">
        <v>1490</v>
      </c>
      <c r="F5" s="113">
        <f>E5/C5</f>
        <v>0.9887193098871931</v>
      </c>
      <c r="G5" s="115">
        <f>C5-E5</f>
        <v>17</v>
      </c>
      <c r="H5" s="61">
        <v>3</v>
      </c>
      <c r="I5" s="63">
        <f>H5/E5</f>
        <v>0.0020134228187919465</v>
      </c>
      <c r="J5" s="62">
        <v>53</v>
      </c>
      <c r="K5" s="63">
        <f>J5/E5</f>
        <v>0.03557046979865772</v>
      </c>
      <c r="L5" s="62">
        <v>29</v>
      </c>
      <c r="M5" s="63">
        <f>L5/E5</f>
        <v>0.019463087248322148</v>
      </c>
      <c r="N5" s="62">
        <v>4</v>
      </c>
      <c r="O5" s="39">
        <f>N5/C5</f>
        <v>0.0026542800265428003</v>
      </c>
      <c r="P5" s="62">
        <v>552</v>
      </c>
      <c r="Q5" s="39">
        <f>P5/E5</f>
        <v>0.3704697986577181</v>
      </c>
      <c r="R5" s="62">
        <v>245</v>
      </c>
      <c r="S5" s="63">
        <f aca="true" t="shared" si="0" ref="S5:S24">R5/E5</f>
        <v>0.1644295302013423</v>
      </c>
      <c r="T5" s="62">
        <v>1</v>
      </c>
      <c r="U5" s="64">
        <f>T5/E5</f>
        <v>0.0006711409395973154</v>
      </c>
      <c r="V5" s="140" t="s">
        <v>0</v>
      </c>
      <c r="W5" s="61">
        <v>4</v>
      </c>
      <c r="X5" s="63">
        <f aca="true" t="shared" si="1" ref="X5:X24">W5/E5</f>
        <v>0.0026845637583892616</v>
      </c>
      <c r="Y5" s="62">
        <v>74</v>
      </c>
      <c r="Z5" s="63">
        <f>Y5/E5</f>
        <v>0.049664429530201344</v>
      </c>
      <c r="AA5" s="62">
        <v>216</v>
      </c>
      <c r="AB5" s="39">
        <f>AA5/E5</f>
        <v>0.14496644295302014</v>
      </c>
      <c r="AC5" s="66">
        <v>14</v>
      </c>
      <c r="AD5" s="39">
        <f>AC5/E5</f>
        <v>0.009395973154362415</v>
      </c>
      <c r="AE5" s="66">
        <v>7</v>
      </c>
      <c r="AF5" s="39">
        <f>AE5/E5</f>
        <v>0.004697986577181208</v>
      </c>
      <c r="AG5" s="66">
        <v>288</v>
      </c>
      <c r="AH5" s="39">
        <f>AG5/E5</f>
        <v>0.19328859060402684</v>
      </c>
    </row>
    <row r="6" spans="1:34" ht="19.5" customHeight="1">
      <c r="A6" s="79" t="s">
        <v>88</v>
      </c>
      <c r="B6" s="87">
        <v>120</v>
      </c>
      <c r="C6" s="34">
        <v>74</v>
      </c>
      <c r="D6" s="35">
        <f>C6/B6</f>
        <v>0.6166666666666667</v>
      </c>
      <c r="E6" s="34">
        <v>74</v>
      </c>
      <c r="F6" s="35">
        <f>E6/C6</f>
        <v>1</v>
      </c>
      <c r="G6" s="88">
        <f>C6-E6</f>
        <v>0</v>
      </c>
      <c r="H6" s="38">
        <v>1</v>
      </c>
      <c r="I6" s="37">
        <f>H6/E6</f>
        <v>0.013513513513513514</v>
      </c>
      <c r="J6" s="36">
        <v>2</v>
      </c>
      <c r="K6" s="37">
        <f>J6/E6</f>
        <v>0.02702702702702703</v>
      </c>
      <c r="L6" s="36">
        <v>3</v>
      </c>
      <c r="M6" s="37">
        <f>L6/E6</f>
        <v>0.04054054054054054</v>
      </c>
      <c r="N6" s="36">
        <v>0</v>
      </c>
      <c r="O6" s="37">
        <f aca="true" t="shared" si="2" ref="O6:O24">N6/C6</f>
        <v>0</v>
      </c>
      <c r="P6" s="36">
        <v>7</v>
      </c>
      <c r="Q6" s="37">
        <f>P6/E6</f>
        <v>0.0945945945945946</v>
      </c>
      <c r="R6" s="36">
        <v>1</v>
      </c>
      <c r="S6" s="37">
        <f t="shared" si="0"/>
        <v>0.013513513513513514</v>
      </c>
      <c r="T6" s="36">
        <v>0</v>
      </c>
      <c r="U6" s="50">
        <f>T6/E6</f>
        <v>0</v>
      </c>
      <c r="V6" s="54" t="s">
        <v>7</v>
      </c>
      <c r="W6" s="38">
        <v>0</v>
      </c>
      <c r="X6" s="37">
        <f t="shared" si="1"/>
        <v>0</v>
      </c>
      <c r="Y6" s="36">
        <v>7</v>
      </c>
      <c r="Z6" s="37">
        <f>Y6/E6</f>
        <v>0.0945945945945946</v>
      </c>
      <c r="AA6" s="36">
        <v>16</v>
      </c>
      <c r="AB6" s="37">
        <f>AA6/E6</f>
        <v>0.21621621621621623</v>
      </c>
      <c r="AC6" s="36">
        <v>2</v>
      </c>
      <c r="AD6" s="37">
        <f aca="true" t="shared" si="3" ref="AD6:AD24">AC6/E6</f>
        <v>0.02702702702702703</v>
      </c>
      <c r="AE6" s="38">
        <v>1</v>
      </c>
      <c r="AF6" s="37">
        <f aca="true" t="shared" si="4" ref="AF6:AF24">AE6/E6</f>
        <v>0.013513513513513514</v>
      </c>
      <c r="AG6" s="38">
        <v>34</v>
      </c>
      <c r="AH6" s="37">
        <f aca="true" t="shared" si="5" ref="AH6:AH24">AG6/E6</f>
        <v>0.4594594594594595</v>
      </c>
    </row>
    <row r="7" spans="1:34" ht="19.5" customHeight="1">
      <c r="A7" s="80" t="s">
        <v>111</v>
      </c>
      <c r="B7" s="89">
        <v>217</v>
      </c>
      <c r="C7" s="30">
        <v>136</v>
      </c>
      <c r="D7" s="32">
        <f aca="true" t="shared" si="6" ref="D7:D24">C7/B7</f>
        <v>0.6267281105990783</v>
      </c>
      <c r="E7" s="30">
        <v>132</v>
      </c>
      <c r="F7" s="32">
        <f aca="true" t="shared" si="7" ref="F7:F24">E7/C7</f>
        <v>0.9705882352941176</v>
      </c>
      <c r="G7" s="90">
        <f aca="true" t="shared" si="8" ref="G7:G23">C7-E7</f>
        <v>4</v>
      </c>
      <c r="H7" s="33">
        <v>0</v>
      </c>
      <c r="I7" s="39">
        <f>H7/E7</f>
        <v>0</v>
      </c>
      <c r="J7" s="9">
        <v>4</v>
      </c>
      <c r="K7" s="31">
        <f aca="true" t="shared" si="9" ref="K7:K24">J7/E7</f>
        <v>0.030303030303030304</v>
      </c>
      <c r="L7" s="9">
        <v>1</v>
      </c>
      <c r="M7" s="31">
        <f aca="true" t="shared" si="10" ref="M7:M24">L7/E7</f>
        <v>0.007575757575757576</v>
      </c>
      <c r="N7" s="9">
        <v>0</v>
      </c>
      <c r="O7" s="39">
        <f t="shared" si="2"/>
        <v>0</v>
      </c>
      <c r="P7" s="9">
        <v>40</v>
      </c>
      <c r="Q7" s="31">
        <f aca="true" t="shared" si="11" ref="Q7:Q24">P7/E7</f>
        <v>0.30303030303030304</v>
      </c>
      <c r="R7" s="9">
        <v>1</v>
      </c>
      <c r="S7" s="31">
        <f t="shared" si="0"/>
        <v>0.007575757575757576</v>
      </c>
      <c r="T7" s="9">
        <v>0</v>
      </c>
      <c r="U7" s="49">
        <f aca="true" t="shared" si="12" ref="U7:U24">T7/E7</f>
        <v>0</v>
      </c>
      <c r="V7" s="55" t="s">
        <v>8</v>
      </c>
      <c r="W7" s="33">
        <v>0</v>
      </c>
      <c r="X7" s="31">
        <f t="shared" si="1"/>
        <v>0</v>
      </c>
      <c r="Y7" s="9">
        <v>11</v>
      </c>
      <c r="Z7" s="31">
        <f aca="true" t="shared" si="13" ref="Z7:Z24">Y7/E7</f>
        <v>0.08333333333333333</v>
      </c>
      <c r="AA7" s="9">
        <v>57</v>
      </c>
      <c r="AB7" s="39">
        <f aca="true" t="shared" si="14" ref="AB7:AB24">AA7/E7</f>
        <v>0.4318181818181818</v>
      </c>
      <c r="AC7" s="28">
        <v>3</v>
      </c>
      <c r="AD7" s="39">
        <f t="shared" si="3"/>
        <v>0.022727272727272728</v>
      </c>
      <c r="AE7" s="40">
        <v>0</v>
      </c>
      <c r="AF7" s="39">
        <f t="shared" si="4"/>
        <v>0</v>
      </c>
      <c r="AG7" s="40">
        <v>15</v>
      </c>
      <c r="AH7" s="39">
        <f t="shared" si="5"/>
        <v>0.11363636363636363</v>
      </c>
    </row>
    <row r="8" spans="1:34" ht="19.5" customHeight="1">
      <c r="A8" s="81" t="s">
        <v>42</v>
      </c>
      <c r="B8" s="91">
        <v>115</v>
      </c>
      <c r="C8" s="3">
        <v>67</v>
      </c>
      <c r="D8" s="4">
        <f t="shared" si="6"/>
        <v>0.5826086956521739</v>
      </c>
      <c r="E8" s="3">
        <v>65</v>
      </c>
      <c r="F8" s="4">
        <f>E8/C8</f>
        <v>0.9701492537313433</v>
      </c>
      <c r="G8" s="92">
        <v>2</v>
      </c>
      <c r="H8" s="8">
        <v>0</v>
      </c>
      <c r="I8" s="41">
        <f aca="true" t="shared" si="15" ref="I8:I24">H8/E8</f>
        <v>0</v>
      </c>
      <c r="J8" s="5">
        <v>2</v>
      </c>
      <c r="K8" s="41">
        <f t="shared" si="9"/>
        <v>0.03076923076923077</v>
      </c>
      <c r="L8" s="5">
        <v>2</v>
      </c>
      <c r="M8" s="41">
        <f t="shared" si="10"/>
        <v>0.03076923076923077</v>
      </c>
      <c r="N8" s="5">
        <v>0</v>
      </c>
      <c r="O8" s="37">
        <f t="shared" si="2"/>
        <v>0</v>
      </c>
      <c r="P8" s="5">
        <v>12</v>
      </c>
      <c r="Q8" s="41">
        <f t="shared" si="11"/>
        <v>0.18461538461538463</v>
      </c>
      <c r="R8" s="5">
        <v>2</v>
      </c>
      <c r="S8" s="41">
        <f t="shared" si="0"/>
        <v>0.03076923076923077</v>
      </c>
      <c r="T8" s="5">
        <v>0</v>
      </c>
      <c r="U8" s="51">
        <f t="shared" si="12"/>
        <v>0</v>
      </c>
      <c r="V8" s="56" t="s">
        <v>9</v>
      </c>
      <c r="W8" s="8">
        <v>0</v>
      </c>
      <c r="X8" s="41">
        <f t="shared" si="1"/>
        <v>0</v>
      </c>
      <c r="Y8" s="5">
        <v>5</v>
      </c>
      <c r="Z8" s="41">
        <f t="shared" si="13"/>
        <v>0.07692307692307693</v>
      </c>
      <c r="AA8" s="5">
        <v>31</v>
      </c>
      <c r="AB8" s="37">
        <f t="shared" si="14"/>
        <v>0.47692307692307695</v>
      </c>
      <c r="AC8" s="5">
        <v>3</v>
      </c>
      <c r="AD8" s="37">
        <f t="shared" si="3"/>
        <v>0.046153846153846156</v>
      </c>
      <c r="AE8" s="5">
        <v>4</v>
      </c>
      <c r="AF8" s="37">
        <f t="shared" si="4"/>
        <v>0.06153846153846154</v>
      </c>
      <c r="AG8" s="5">
        <v>4</v>
      </c>
      <c r="AH8" s="37">
        <f t="shared" si="5"/>
        <v>0.06153846153846154</v>
      </c>
    </row>
    <row r="9" spans="1:34" ht="19.5" customHeight="1">
      <c r="A9" s="80" t="s">
        <v>10</v>
      </c>
      <c r="B9" s="89">
        <v>625</v>
      </c>
      <c r="C9" s="30">
        <v>351</v>
      </c>
      <c r="D9" s="32">
        <f t="shared" si="6"/>
        <v>0.5616</v>
      </c>
      <c r="E9" s="30">
        <v>342</v>
      </c>
      <c r="F9" s="32">
        <f t="shared" si="7"/>
        <v>0.9743589743589743</v>
      </c>
      <c r="G9" s="90">
        <f t="shared" si="8"/>
        <v>9</v>
      </c>
      <c r="H9" s="33">
        <v>9</v>
      </c>
      <c r="I9" s="31">
        <f t="shared" si="15"/>
        <v>0.02631578947368421</v>
      </c>
      <c r="J9" s="9">
        <v>7</v>
      </c>
      <c r="K9" s="31">
        <f t="shared" si="9"/>
        <v>0.02046783625730994</v>
      </c>
      <c r="L9" s="9">
        <v>3</v>
      </c>
      <c r="M9" s="31">
        <f t="shared" si="10"/>
        <v>0.008771929824561403</v>
      </c>
      <c r="N9" s="9">
        <v>2</v>
      </c>
      <c r="O9" s="39">
        <f t="shared" si="2"/>
        <v>0.005698005698005698</v>
      </c>
      <c r="P9" s="9">
        <v>78</v>
      </c>
      <c r="Q9" s="31">
        <f t="shared" si="11"/>
        <v>0.22807017543859648</v>
      </c>
      <c r="R9" s="9">
        <v>8</v>
      </c>
      <c r="S9" s="31">
        <f t="shared" si="0"/>
        <v>0.023391812865497075</v>
      </c>
      <c r="T9" s="9">
        <v>0</v>
      </c>
      <c r="U9" s="49">
        <f t="shared" si="12"/>
        <v>0</v>
      </c>
      <c r="V9" s="55" t="s">
        <v>10</v>
      </c>
      <c r="W9" s="33">
        <v>0</v>
      </c>
      <c r="X9" s="31">
        <f t="shared" si="1"/>
        <v>0</v>
      </c>
      <c r="Y9" s="9">
        <v>50</v>
      </c>
      <c r="Z9" s="31">
        <f t="shared" si="13"/>
        <v>0.14619883040935672</v>
      </c>
      <c r="AA9" s="9">
        <v>122</v>
      </c>
      <c r="AB9" s="39">
        <f t="shared" si="14"/>
        <v>0.3567251461988304</v>
      </c>
      <c r="AC9" s="40">
        <v>3</v>
      </c>
      <c r="AD9" s="39">
        <f t="shared" si="3"/>
        <v>0.008771929824561403</v>
      </c>
      <c r="AE9" s="40">
        <v>2</v>
      </c>
      <c r="AF9" s="39">
        <f t="shared" si="4"/>
        <v>0.005847953216374269</v>
      </c>
      <c r="AG9" s="40">
        <v>58</v>
      </c>
      <c r="AH9" s="39">
        <f t="shared" si="5"/>
        <v>0.1695906432748538</v>
      </c>
    </row>
    <row r="10" spans="1:34" ht="19.5" customHeight="1">
      <c r="A10" s="144" t="s">
        <v>11</v>
      </c>
      <c r="B10" s="91">
        <v>105</v>
      </c>
      <c r="C10" s="3">
        <v>66</v>
      </c>
      <c r="D10" s="4">
        <f t="shared" si="6"/>
        <v>0.6285714285714286</v>
      </c>
      <c r="E10" s="3">
        <v>66</v>
      </c>
      <c r="F10" s="4">
        <f t="shared" si="7"/>
        <v>1</v>
      </c>
      <c r="G10" s="92">
        <f t="shared" si="8"/>
        <v>0</v>
      </c>
      <c r="H10" s="8">
        <v>0</v>
      </c>
      <c r="I10" s="41">
        <f t="shared" si="15"/>
        <v>0</v>
      </c>
      <c r="J10" s="5">
        <v>2</v>
      </c>
      <c r="K10" s="31">
        <f t="shared" si="9"/>
        <v>0.030303030303030304</v>
      </c>
      <c r="L10" s="5">
        <v>0</v>
      </c>
      <c r="M10" s="41">
        <f t="shared" si="10"/>
        <v>0</v>
      </c>
      <c r="N10" s="5">
        <v>0</v>
      </c>
      <c r="O10" s="26">
        <f t="shared" si="2"/>
        <v>0</v>
      </c>
      <c r="P10" s="5">
        <v>24</v>
      </c>
      <c r="Q10" s="41">
        <f t="shared" si="11"/>
        <v>0.36363636363636365</v>
      </c>
      <c r="R10" s="5">
        <v>4</v>
      </c>
      <c r="S10" s="41">
        <f t="shared" si="0"/>
        <v>0.06060606060606061</v>
      </c>
      <c r="T10" s="5">
        <v>0</v>
      </c>
      <c r="U10" s="51">
        <f t="shared" si="12"/>
        <v>0</v>
      </c>
      <c r="V10" s="56" t="s">
        <v>11</v>
      </c>
      <c r="W10" s="8">
        <v>0</v>
      </c>
      <c r="X10" s="41">
        <f t="shared" si="1"/>
        <v>0</v>
      </c>
      <c r="Y10" s="5">
        <v>4</v>
      </c>
      <c r="Z10" s="41">
        <f t="shared" si="13"/>
        <v>0.06060606060606061</v>
      </c>
      <c r="AA10" s="5">
        <v>25</v>
      </c>
      <c r="AB10" s="37">
        <f t="shared" si="14"/>
        <v>0.3787878787878788</v>
      </c>
      <c r="AC10" s="8">
        <v>2</v>
      </c>
      <c r="AD10" s="37">
        <f t="shared" si="3"/>
        <v>0.030303030303030304</v>
      </c>
      <c r="AE10" s="8">
        <v>0</v>
      </c>
      <c r="AF10" s="37">
        <f t="shared" si="4"/>
        <v>0</v>
      </c>
      <c r="AG10" s="8">
        <v>5</v>
      </c>
      <c r="AH10" s="37">
        <f t="shared" si="5"/>
        <v>0.07575757575757576</v>
      </c>
    </row>
    <row r="11" spans="1:34" ht="19.5" customHeight="1">
      <c r="A11" s="80" t="s">
        <v>12</v>
      </c>
      <c r="B11" s="89">
        <v>641</v>
      </c>
      <c r="C11" s="30">
        <v>403</v>
      </c>
      <c r="D11" s="32">
        <f t="shared" si="6"/>
        <v>0.6287051482059283</v>
      </c>
      <c r="E11" s="30">
        <v>399</v>
      </c>
      <c r="F11" s="32">
        <f t="shared" si="7"/>
        <v>0.9900744416873449</v>
      </c>
      <c r="G11" s="90">
        <f t="shared" si="8"/>
        <v>4</v>
      </c>
      <c r="H11" s="33">
        <v>0</v>
      </c>
      <c r="I11" s="31">
        <f t="shared" si="15"/>
        <v>0</v>
      </c>
      <c r="J11" s="9">
        <v>10</v>
      </c>
      <c r="K11" s="31">
        <f t="shared" si="9"/>
        <v>0.02506265664160401</v>
      </c>
      <c r="L11" s="9">
        <v>6</v>
      </c>
      <c r="M11" s="31">
        <f t="shared" si="10"/>
        <v>0.015037593984962405</v>
      </c>
      <c r="N11" s="9">
        <v>1</v>
      </c>
      <c r="O11" s="39">
        <f t="shared" si="2"/>
        <v>0.0024813895781637717</v>
      </c>
      <c r="P11" s="9">
        <v>176</v>
      </c>
      <c r="Q11" s="31">
        <f t="shared" si="11"/>
        <v>0.44110275689223055</v>
      </c>
      <c r="R11" s="9">
        <v>44</v>
      </c>
      <c r="S11" s="31">
        <f t="shared" si="0"/>
        <v>0.11027568922305764</v>
      </c>
      <c r="T11" s="9">
        <v>0</v>
      </c>
      <c r="U11" s="49">
        <f t="shared" si="12"/>
        <v>0</v>
      </c>
      <c r="V11" s="55" t="s">
        <v>12</v>
      </c>
      <c r="W11" s="33">
        <v>2</v>
      </c>
      <c r="X11" s="31">
        <f t="shared" si="1"/>
        <v>0.005012531328320802</v>
      </c>
      <c r="Y11" s="9">
        <v>24</v>
      </c>
      <c r="Z11" s="31">
        <f t="shared" si="13"/>
        <v>0.06015037593984962</v>
      </c>
      <c r="AA11" s="9">
        <v>56</v>
      </c>
      <c r="AB11" s="39">
        <f t="shared" si="14"/>
        <v>0.14035087719298245</v>
      </c>
      <c r="AC11" s="40">
        <v>6</v>
      </c>
      <c r="AD11" s="39">
        <f t="shared" si="3"/>
        <v>0.015037593984962405</v>
      </c>
      <c r="AE11" s="40">
        <v>3</v>
      </c>
      <c r="AF11" s="39">
        <f t="shared" si="4"/>
        <v>0.007518796992481203</v>
      </c>
      <c r="AG11" s="40">
        <v>71</v>
      </c>
      <c r="AH11" s="39">
        <f t="shared" si="5"/>
        <v>0.17794486215538846</v>
      </c>
    </row>
    <row r="12" spans="1:34" ht="19.5" customHeight="1">
      <c r="A12" s="81" t="s">
        <v>13</v>
      </c>
      <c r="B12" s="91">
        <v>441</v>
      </c>
      <c r="C12" s="3">
        <v>245</v>
      </c>
      <c r="D12" s="4">
        <f t="shared" si="6"/>
        <v>0.5555555555555556</v>
      </c>
      <c r="E12" s="3">
        <v>240</v>
      </c>
      <c r="F12" s="4">
        <f t="shared" si="7"/>
        <v>0.9795918367346939</v>
      </c>
      <c r="G12" s="92">
        <f t="shared" si="8"/>
        <v>5</v>
      </c>
      <c r="H12" s="8">
        <v>2</v>
      </c>
      <c r="I12" s="41">
        <f t="shared" si="15"/>
        <v>0.008333333333333333</v>
      </c>
      <c r="J12" s="5">
        <v>7</v>
      </c>
      <c r="K12" s="41">
        <f t="shared" si="9"/>
        <v>0.029166666666666667</v>
      </c>
      <c r="L12" s="5">
        <v>2</v>
      </c>
      <c r="M12" s="41">
        <f t="shared" si="10"/>
        <v>0.008333333333333333</v>
      </c>
      <c r="N12" s="5">
        <v>1</v>
      </c>
      <c r="O12" s="37">
        <f t="shared" si="2"/>
        <v>0.004081632653061225</v>
      </c>
      <c r="P12" s="5">
        <v>71</v>
      </c>
      <c r="Q12" s="31">
        <f t="shared" si="11"/>
        <v>0.29583333333333334</v>
      </c>
      <c r="R12" s="5">
        <v>19</v>
      </c>
      <c r="S12" s="41">
        <f t="shared" si="0"/>
        <v>0.07916666666666666</v>
      </c>
      <c r="T12" s="5">
        <v>0</v>
      </c>
      <c r="U12" s="51">
        <f t="shared" si="12"/>
        <v>0</v>
      </c>
      <c r="V12" s="56" t="s">
        <v>13</v>
      </c>
      <c r="W12" s="8">
        <v>0</v>
      </c>
      <c r="X12" s="41">
        <f t="shared" si="1"/>
        <v>0</v>
      </c>
      <c r="Y12" s="5">
        <v>16</v>
      </c>
      <c r="Z12" s="41">
        <f t="shared" si="13"/>
        <v>0.06666666666666667</v>
      </c>
      <c r="AA12" s="5">
        <v>34</v>
      </c>
      <c r="AB12" s="37">
        <f t="shared" si="14"/>
        <v>0.14166666666666666</v>
      </c>
      <c r="AC12" s="8">
        <v>5</v>
      </c>
      <c r="AD12" s="37">
        <f t="shared" si="3"/>
        <v>0.020833333333333332</v>
      </c>
      <c r="AE12" s="8">
        <v>0</v>
      </c>
      <c r="AF12" s="37">
        <f t="shared" si="4"/>
        <v>0</v>
      </c>
      <c r="AG12" s="8">
        <v>83</v>
      </c>
      <c r="AH12" s="37">
        <f t="shared" si="5"/>
        <v>0.3458333333333333</v>
      </c>
    </row>
    <row r="13" spans="1:34" ht="19.5" customHeight="1">
      <c r="A13" s="80" t="s">
        <v>14</v>
      </c>
      <c r="B13" s="89">
        <v>440</v>
      </c>
      <c r="C13" s="30">
        <v>315</v>
      </c>
      <c r="D13" s="32">
        <f t="shared" si="6"/>
        <v>0.7159090909090909</v>
      </c>
      <c r="E13" s="30">
        <v>312</v>
      </c>
      <c r="F13" s="32">
        <f t="shared" si="7"/>
        <v>0.9904761904761905</v>
      </c>
      <c r="G13" s="90">
        <f t="shared" si="8"/>
        <v>3</v>
      </c>
      <c r="H13" s="33">
        <v>0</v>
      </c>
      <c r="I13" s="31">
        <f t="shared" si="15"/>
        <v>0</v>
      </c>
      <c r="J13" s="9">
        <v>4</v>
      </c>
      <c r="K13" s="31">
        <f t="shared" si="9"/>
        <v>0.01282051282051282</v>
      </c>
      <c r="L13" s="9">
        <v>1</v>
      </c>
      <c r="M13" s="31">
        <f t="shared" si="10"/>
        <v>0.003205128205128205</v>
      </c>
      <c r="N13" s="9">
        <v>0</v>
      </c>
      <c r="O13" s="39">
        <f t="shared" si="2"/>
        <v>0</v>
      </c>
      <c r="P13" s="9">
        <v>103</v>
      </c>
      <c r="Q13" s="31">
        <f t="shared" si="11"/>
        <v>0.3301282051282051</v>
      </c>
      <c r="R13" s="9">
        <v>23</v>
      </c>
      <c r="S13" s="31">
        <f t="shared" si="0"/>
        <v>0.07371794871794872</v>
      </c>
      <c r="T13" s="9">
        <v>0</v>
      </c>
      <c r="U13" s="49">
        <f t="shared" si="12"/>
        <v>0</v>
      </c>
      <c r="V13" s="55" t="s">
        <v>14</v>
      </c>
      <c r="W13" s="33">
        <v>0</v>
      </c>
      <c r="X13" s="31">
        <f t="shared" si="1"/>
        <v>0</v>
      </c>
      <c r="Y13" s="9">
        <v>4</v>
      </c>
      <c r="Z13" s="31">
        <f t="shared" si="13"/>
        <v>0.01282051282051282</v>
      </c>
      <c r="AA13" s="9">
        <v>97</v>
      </c>
      <c r="AB13" s="39">
        <f t="shared" si="14"/>
        <v>0.3108974358974359</v>
      </c>
      <c r="AC13" s="40">
        <v>1</v>
      </c>
      <c r="AD13" s="39">
        <f t="shared" si="3"/>
        <v>0.003205128205128205</v>
      </c>
      <c r="AE13" s="40">
        <v>0</v>
      </c>
      <c r="AF13" s="39">
        <f t="shared" si="4"/>
        <v>0</v>
      </c>
      <c r="AG13" s="40">
        <v>79</v>
      </c>
      <c r="AH13" s="39">
        <f t="shared" si="5"/>
        <v>0.2532051282051282</v>
      </c>
    </row>
    <row r="14" spans="1:34" ht="19.5" customHeight="1">
      <c r="A14" s="81" t="s">
        <v>43</v>
      </c>
      <c r="B14" s="91">
        <v>404</v>
      </c>
      <c r="C14" s="3">
        <v>264</v>
      </c>
      <c r="D14" s="4">
        <f t="shared" si="6"/>
        <v>0.6534653465346535</v>
      </c>
      <c r="E14" s="3">
        <v>261</v>
      </c>
      <c r="F14" s="4">
        <f t="shared" si="7"/>
        <v>0.9886363636363636</v>
      </c>
      <c r="G14" s="92">
        <f t="shared" si="8"/>
        <v>3</v>
      </c>
      <c r="H14" s="8">
        <v>0</v>
      </c>
      <c r="I14" s="41">
        <f t="shared" si="15"/>
        <v>0</v>
      </c>
      <c r="J14" s="5">
        <v>10</v>
      </c>
      <c r="K14" s="41">
        <f t="shared" si="9"/>
        <v>0.038314176245210725</v>
      </c>
      <c r="L14" s="5">
        <v>4</v>
      </c>
      <c r="M14" s="41">
        <f t="shared" si="10"/>
        <v>0.01532567049808429</v>
      </c>
      <c r="N14" s="5">
        <v>1</v>
      </c>
      <c r="O14" s="37">
        <f t="shared" si="2"/>
        <v>0.003787878787878788</v>
      </c>
      <c r="P14" s="5">
        <v>128</v>
      </c>
      <c r="Q14" s="41">
        <f t="shared" si="11"/>
        <v>0.4904214559386973</v>
      </c>
      <c r="R14" s="5">
        <v>12</v>
      </c>
      <c r="S14" s="41">
        <f t="shared" si="0"/>
        <v>0.04597701149425287</v>
      </c>
      <c r="T14" s="5">
        <v>0</v>
      </c>
      <c r="U14" s="51">
        <f t="shared" si="12"/>
        <v>0</v>
      </c>
      <c r="V14" s="56" t="s">
        <v>15</v>
      </c>
      <c r="W14" s="8">
        <v>0</v>
      </c>
      <c r="X14" s="41">
        <f t="shared" si="1"/>
        <v>0</v>
      </c>
      <c r="Y14" s="5">
        <v>27</v>
      </c>
      <c r="Z14" s="41">
        <f t="shared" si="13"/>
        <v>0.10344827586206896</v>
      </c>
      <c r="AA14" s="5">
        <v>36</v>
      </c>
      <c r="AB14" s="37">
        <f t="shared" si="14"/>
        <v>0.13793103448275862</v>
      </c>
      <c r="AC14" s="8">
        <v>3</v>
      </c>
      <c r="AD14" s="37">
        <f t="shared" si="3"/>
        <v>0.011494252873563218</v>
      </c>
      <c r="AE14" s="8">
        <v>1</v>
      </c>
      <c r="AF14" s="37">
        <f t="shared" si="4"/>
        <v>0.0038314176245210726</v>
      </c>
      <c r="AG14" s="8">
        <v>39</v>
      </c>
      <c r="AH14" s="37">
        <f t="shared" si="5"/>
        <v>0.14942528735632185</v>
      </c>
    </row>
    <row r="15" spans="1:34" ht="19.5" customHeight="1">
      <c r="A15" s="80" t="s">
        <v>40</v>
      </c>
      <c r="B15" s="89">
        <v>224</v>
      </c>
      <c r="C15" s="30">
        <v>134</v>
      </c>
      <c r="D15" s="32">
        <f t="shared" si="6"/>
        <v>0.5982142857142857</v>
      </c>
      <c r="E15" s="30">
        <v>130</v>
      </c>
      <c r="F15" s="32">
        <f t="shared" si="7"/>
        <v>0.9701492537313433</v>
      </c>
      <c r="G15" s="90">
        <f t="shared" si="8"/>
        <v>4</v>
      </c>
      <c r="H15" s="33">
        <v>0</v>
      </c>
      <c r="I15" s="31">
        <f t="shared" si="15"/>
        <v>0</v>
      </c>
      <c r="J15" s="9">
        <v>7</v>
      </c>
      <c r="K15" s="31">
        <f t="shared" si="9"/>
        <v>0.05384615384615385</v>
      </c>
      <c r="L15" s="9">
        <v>4</v>
      </c>
      <c r="M15" s="31">
        <f t="shared" si="10"/>
        <v>0.03076923076923077</v>
      </c>
      <c r="N15" s="9">
        <v>0</v>
      </c>
      <c r="O15" s="39">
        <f t="shared" si="2"/>
        <v>0</v>
      </c>
      <c r="P15" s="9">
        <v>47</v>
      </c>
      <c r="Q15" s="31">
        <f t="shared" si="11"/>
        <v>0.36153846153846153</v>
      </c>
      <c r="R15" s="9">
        <v>1</v>
      </c>
      <c r="S15" s="31">
        <f t="shared" si="0"/>
        <v>0.007692307692307693</v>
      </c>
      <c r="T15" s="9">
        <v>0</v>
      </c>
      <c r="U15" s="49">
        <f t="shared" si="12"/>
        <v>0</v>
      </c>
      <c r="V15" s="55" t="s">
        <v>40</v>
      </c>
      <c r="W15" s="33">
        <v>0</v>
      </c>
      <c r="X15" s="31">
        <f t="shared" si="1"/>
        <v>0</v>
      </c>
      <c r="Y15" s="9">
        <v>11</v>
      </c>
      <c r="Z15" s="31">
        <f t="shared" si="13"/>
        <v>0.08461538461538462</v>
      </c>
      <c r="AA15" s="9">
        <v>26</v>
      </c>
      <c r="AB15" s="39">
        <f t="shared" si="14"/>
        <v>0.2</v>
      </c>
      <c r="AC15" s="40">
        <v>2</v>
      </c>
      <c r="AD15" s="39">
        <f t="shared" si="3"/>
        <v>0.015384615384615385</v>
      </c>
      <c r="AE15" s="40">
        <v>0</v>
      </c>
      <c r="AF15" s="39">
        <f t="shared" si="4"/>
        <v>0</v>
      </c>
      <c r="AG15" s="40">
        <v>32</v>
      </c>
      <c r="AH15" s="39">
        <f t="shared" si="5"/>
        <v>0.24615384615384617</v>
      </c>
    </row>
    <row r="16" spans="1:34" ht="19.5" customHeight="1">
      <c r="A16" s="83" t="s">
        <v>16</v>
      </c>
      <c r="B16" s="95">
        <v>188</v>
      </c>
      <c r="C16" s="42">
        <v>109</v>
      </c>
      <c r="D16" s="43">
        <f t="shared" si="6"/>
        <v>0.5797872340425532</v>
      </c>
      <c r="E16" s="42">
        <v>106</v>
      </c>
      <c r="F16" s="43">
        <f t="shared" si="7"/>
        <v>0.9724770642201835</v>
      </c>
      <c r="G16" s="96">
        <f t="shared" si="8"/>
        <v>3</v>
      </c>
      <c r="H16" s="40">
        <v>0</v>
      </c>
      <c r="I16" s="39">
        <f t="shared" si="15"/>
        <v>0</v>
      </c>
      <c r="J16" s="28">
        <v>5</v>
      </c>
      <c r="K16" s="39">
        <f t="shared" si="9"/>
        <v>0.04716981132075472</v>
      </c>
      <c r="L16" s="28">
        <v>4</v>
      </c>
      <c r="M16" s="39">
        <f t="shared" si="10"/>
        <v>0.03773584905660377</v>
      </c>
      <c r="N16" s="28">
        <v>1</v>
      </c>
      <c r="O16" s="39">
        <f t="shared" si="2"/>
        <v>0.009174311926605505</v>
      </c>
      <c r="P16" s="28">
        <v>38</v>
      </c>
      <c r="Q16" s="39">
        <f t="shared" si="11"/>
        <v>0.3584905660377358</v>
      </c>
      <c r="R16" s="28">
        <v>11</v>
      </c>
      <c r="S16" s="39">
        <f t="shared" si="0"/>
        <v>0.10377358490566038</v>
      </c>
      <c r="T16" s="28">
        <v>3</v>
      </c>
      <c r="U16" s="53">
        <f t="shared" si="12"/>
        <v>0.02830188679245283</v>
      </c>
      <c r="V16" s="58" t="s">
        <v>16</v>
      </c>
      <c r="W16" s="40">
        <v>0</v>
      </c>
      <c r="X16" s="39">
        <f t="shared" si="1"/>
        <v>0</v>
      </c>
      <c r="Y16" s="28">
        <v>8</v>
      </c>
      <c r="Z16" s="39">
        <f t="shared" si="13"/>
        <v>0.07547169811320754</v>
      </c>
      <c r="AA16" s="28">
        <v>22</v>
      </c>
      <c r="AB16" s="39">
        <f t="shared" si="14"/>
        <v>0.20754716981132076</v>
      </c>
      <c r="AC16" s="40">
        <v>1</v>
      </c>
      <c r="AD16" s="39">
        <f t="shared" si="3"/>
        <v>0.009433962264150943</v>
      </c>
      <c r="AE16" s="40">
        <v>0</v>
      </c>
      <c r="AF16" s="39">
        <f t="shared" si="4"/>
        <v>0</v>
      </c>
      <c r="AG16" s="40">
        <v>13</v>
      </c>
      <c r="AH16" s="39">
        <f t="shared" si="5"/>
        <v>0.12264150943396226</v>
      </c>
    </row>
    <row r="17" spans="1:34" ht="19.5" customHeight="1">
      <c r="A17" s="82" t="s">
        <v>17</v>
      </c>
      <c r="B17" s="93">
        <v>303</v>
      </c>
      <c r="C17" s="17">
        <v>178</v>
      </c>
      <c r="D17" s="18">
        <f t="shared" si="6"/>
        <v>0.5874587458745875</v>
      </c>
      <c r="E17" s="17">
        <v>173</v>
      </c>
      <c r="F17" s="18">
        <f t="shared" si="7"/>
        <v>0.9719101123595506</v>
      </c>
      <c r="G17" s="94">
        <f t="shared" si="8"/>
        <v>5</v>
      </c>
      <c r="H17" s="27">
        <v>0</v>
      </c>
      <c r="I17" s="26">
        <f t="shared" si="15"/>
        <v>0</v>
      </c>
      <c r="J17" s="19">
        <v>5</v>
      </c>
      <c r="K17" s="26">
        <f t="shared" si="9"/>
        <v>0.028901734104046242</v>
      </c>
      <c r="L17" s="19">
        <v>5</v>
      </c>
      <c r="M17" s="26">
        <f t="shared" si="10"/>
        <v>0.028901734104046242</v>
      </c>
      <c r="N17" s="19">
        <v>1</v>
      </c>
      <c r="O17" s="37">
        <f t="shared" si="2"/>
        <v>0.0056179775280898875</v>
      </c>
      <c r="P17" s="19">
        <v>51</v>
      </c>
      <c r="Q17" s="26">
        <f t="shared" si="11"/>
        <v>0.2947976878612717</v>
      </c>
      <c r="R17" s="19">
        <v>6</v>
      </c>
      <c r="S17" s="26">
        <f t="shared" si="0"/>
        <v>0.03468208092485549</v>
      </c>
      <c r="T17" s="19">
        <v>2</v>
      </c>
      <c r="U17" s="52">
        <f t="shared" si="12"/>
        <v>0.011560693641618497</v>
      </c>
      <c r="V17" s="57" t="s">
        <v>17</v>
      </c>
      <c r="W17" s="27">
        <v>0</v>
      </c>
      <c r="X17" s="26">
        <f t="shared" si="1"/>
        <v>0</v>
      </c>
      <c r="Y17" s="19">
        <v>8</v>
      </c>
      <c r="Z17" s="26">
        <f t="shared" si="13"/>
        <v>0.046242774566473986</v>
      </c>
      <c r="AA17" s="19">
        <v>54</v>
      </c>
      <c r="AB17" s="37">
        <f t="shared" si="14"/>
        <v>0.31213872832369943</v>
      </c>
      <c r="AC17" s="8">
        <v>0</v>
      </c>
      <c r="AD17" s="37">
        <f t="shared" si="3"/>
        <v>0</v>
      </c>
      <c r="AE17" s="8">
        <v>2</v>
      </c>
      <c r="AF17" s="37">
        <f t="shared" si="4"/>
        <v>0.011560693641618497</v>
      </c>
      <c r="AG17" s="8">
        <v>39</v>
      </c>
      <c r="AH17" s="37">
        <f t="shared" si="5"/>
        <v>0.2254335260115607</v>
      </c>
    </row>
    <row r="18" spans="1:34" ht="19.5" customHeight="1">
      <c r="A18" s="83" t="s">
        <v>18</v>
      </c>
      <c r="B18" s="95">
        <v>223</v>
      </c>
      <c r="C18" s="42">
        <v>146</v>
      </c>
      <c r="D18" s="43">
        <f t="shared" si="6"/>
        <v>0.6547085201793722</v>
      </c>
      <c r="E18" s="42">
        <v>144</v>
      </c>
      <c r="F18" s="43">
        <f t="shared" si="7"/>
        <v>0.9863013698630136</v>
      </c>
      <c r="G18" s="96">
        <f t="shared" si="8"/>
        <v>2</v>
      </c>
      <c r="H18" s="40">
        <v>1</v>
      </c>
      <c r="I18" s="39">
        <f t="shared" si="15"/>
        <v>0.006944444444444444</v>
      </c>
      <c r="J18" s="28">
        <v>0</v>
      </c>
      <c r="K18" s="39">
        <f t="shared" si="9"/>
        <v>0</v>
      </c>
      <c r="L18" s="28">
        <v>1</v>
      </c>
      <c r="M18" s="39">
        <f t="shared" si="10"/>
        <v>0.006944444444444444</v>
      </c>
      <c r="N18" s="28">
        <v>0</v>
      </c>
      <c r="O18" s="39">
        <f t="shared" si="2"/>
        <v>0</v>
      </c>
      <c r="P18" s="28">
        <v>33</v>
      </c>
      <c r="Q18" s="39">
        <f t="shared" si="11"/>
        <v>0.22916666666666666</v>
      </c>
      <c r="R18" s="28">
        <v>2</v>
      </c>
      <c r="S18" s="39">
        <f t="shared" si="0"/>
        <v>0.013888888888888888</v>
      </c>
      <c r="T18" s="28">
        <v>0</v>
      </c>
      <c r="U18" s="53">
        <f t="shared" si="12"/>
        <v>0</v>
      </c>
      <c r="V18" s="58" t="s">
        <v>18</v>
      </c>
      <c r="W18" s="40">
        <v>0</v>
      </c>
      <c r="X18" s="39">
        <f t="shared" si="1"/>
        <v>0</v>
      </c>
      <c r="Y18" s="28">
        <v>55</v>
      </c>
      <c r="Z18" s="39">
        <f t="shared" si="13"/>
        <v>0.3819444444444444</v>
      </c>
      <c r="AA18" s="28">
        <v>37</v>
      </c>
      <c r="AB18" s="39">
        <f t="shared" si="14"/>
        <v>0.2569444444444444</v>
      </c>
      <c r="AC18" s="40">
        <v>2</v>
      </c>
      <c r="AD18" s="39">
        <f t="shared" si="3"/>
        <v>0.013888888888888888</v>
      </c>
      <c r="AE18" s="40">
        <v>0</v>
      </c>
      <c r="AF18" s="39">
        <f t="shared" si="4"/>
        <v>0</v>
      </c>
      <c r="AG18" s="40">
        <v>13</v>
      </c>
      <c r="AH18" s="39">
        <f t="shared" si="5"/>
        <v>0.09027777777777778</v>
      </c>
    </row>
    <row r="19" spans="1:34" ht="19.5" customHeight="1">
      <c r="A19" s="82" t="s">
        <v>46</v>
      </c>
      <c r="B19" s="93">
        <v>65</v>
      </c>
      <c r="C19" s="17">
        <v>44</v>
      </c>
      <c r="D19" s="18">
        <f>C19/B19</f>
        <v>0.676923076923077</v>
      </c>
      <c r="E19" s="17">
        <v>44</v>
      </c>
      <c r="F19" s="18">
        <f>E19/C19</f>
        <v>1</v>
      </c>
      <c r="G19" s="94">
        <f t="shared" si="8"/>
        <v>0</v>
      </c>
      <c r="H19" s="73">
        <v>0</v>
      </c>
      <c r="I19" s="70">
        <f t="shared" si="15"/>
        <v>0</v>
      </c>
      <c r="J19" s="23">
        <v>4</v>
      </c>
      <c r="K19" s="70">
        <f t="shared" si="9"/>
        <v>0.09090909090909091</v>
      </c>
      <c r="L19" s="23">
        <v>0</v>
      </c>
      <c r="M19" s="70">
        <f t="shared" si="10"/>
        <v>0</v>
      </c>
      <c r="N19" s="19">
        <v>1</v>
      </c>
      <c r="O19" s="37">
        <f t="shared" si="2"/>
        <v>0.022727272727272728</v>
      </c>
      <c r="P19" s="19">
        <v>7</v>
      </c>
      <c r="Q19" s="26">
        <f t="shared" si="11"/>
        <v>0.1590909090909091</v>
      </c>
      <c r="R19" s="19">
        <v>1</v>
      </c>
      <c r="S19" s="26">
        <f t="shared" si="0"/>
        <v>0.022727272727272728</v>
      </c>
      <c r="T19" s="23">
        <v>1</v>
      </c>
      <c r="U19" s="71">
        <f t="shared" si="12"/>
        <v>0.022727272727272728</v>
      </c>
      <c r="V19" s="57" t="s">
        <v>19</v>
      </c>
      <c r="W19" s="73">
        <v>0</v>
      </c>
      <c r="X19" s="70">
        <f t="shared" si="1"/>
        <v>0</v>
      </c>
      <c r="Y19" s="23">
        <v>0</v>
      </c>
      <c r="Z19" s="70">
        <f t="shared" si="13"/>
        <v>0</v>
      </c>
      <c r="AA19" s="23">
        <v>22</v>
      </c>
      <c r="AB19" s="105">
        <f t="shared" si="14"/>
        <v>0.5</v>
      </c>
      <c r="AC19" s="8">
        <v>2</v>
      </c>
      <c r="AD19" s="37">
        <f t="shared" si="3"/>
        <v>0.045454545454545456</v>
      </c>
      <c r="AE19" s="8">
        <v>0</v>
      </c>
      <c r="AF19" s="37">
        <f t="shared" si="4"/>
        <v>0</v>
      </c>
      <c r="AG19" s="8">
        <v>6</v>
      </c>
      <c r="AH19" s="37">
        <f t="shared" si="5"/>
        <v>0.13636363636363635</v>
      </c>
    </row>
    <row r="20" spans="1:34" ht="19.5" customHeight="1">
      <c r="A20" s="83" t="s">
        <v>20</v>
      </c>
      <c r="B20" s="95">
        <v>901</v>
      </c>
      <c r="C20" s="42">
        <v>563</v>
      </c>
      <c r="D20" s="43">
        <f>C20/B20</f>
        <v>0.6248612652608213</v>
      </c>
      <c r="E20" s="42">
        <v>553</v>
      </c>
      <c r="F20" s="43">
        <f>E20/C20</f>
        <v>0.9822380106571936</v>
      </c>
      <c r="G20" s="96">
        <f t="shared" si="8"/>
        <v>10</v>
      </c>
      <c r="H20" s="40">
        <v>1</v>
      </c>
      <c r="I20" s="39">
        <f t="shared" si="15"/>
        <v>0.0018083182640144665</v>
      </c>
      <c r="J20" s="28">
        <v>17</v>
      </c>
      <c r="K20" s="29">
        <f t="shared" si="9"/>
        <v>0.03074141048824593</v>
      </c>
      <c r="L20" s="28">
        <v>10</v>
      </c>
      <c r="M20" s="39">
        <f t="shared" si="10"/>
        <v>0.018083182640144666</v>
      </c>
      <c r="N20" s="28">
        <v>1</v>
      </c>
      <c r="O20" s="39">
        <f t="shared" si="2"/>
        <v>0.0017761989342806395</v>
      </c>
      <c r="P20" s="28">
        <v>209</v>
      </c>
      <c r="Q20" s="39">
        <f>(P20/E20)</f>
        <v>0.3779385171790235</v>
      </c>
      <c r="R20" s="28">
        <v>34</v>
      </c>
      <c r="S20" s="53">
        <f t="shared" si="0"/>
        <v>0.06148282097649186</v>
      </c>
      <c r="T20" s="28">
        <v>1</v>
      </c>
      <c r="U20" s="53">
        <f t="shared" si="12"/>
        <v>0.0018083182640144665</v>
      </c>
      <c r="V20" s="58" t="s">
        <v>20</v>
      </c>
      <c r="W20" s="40">
        <v>2</v>
      </c>
      <c r="X20" s="99">
        <f t="shared" si="1"/>
        <v>0.003616636528028933</v>
      </c>
      <c r="Y20" s="25">
        <v>35</v>
      </c>
      <c r="Z20" s="106">
        <f t="shared" si="13"/>
        <v>0.06329113924050633</v>
      </c>
      <c r="AA20" s="28">
        <v>123</v>
      </c>
      <c r="AB20" s="39">
        <f t="shared" si="14"/>
        <v>0.2224231464737794</v>
      </c>
      <c r="AC20" s="28">
        <v>3</v>
      </c>
      <c r="AD20" s="39">
        <f t="shared" si="3"/>
        <v>0.0054249547920434</v>
      </c>
      <c r="AE20" s="40">
        <v>3</v>
      </c>
      <c r="AF20" s="39">
        <f t="shared" si="4"/>
        <v>0.0054249547920434</v>
      </c>
      <c r="AG20" s="40">
        <v>114</v>
      </c>
      <c r="AH20" s="39">
        <f t="shared" si="5"/>
        <v>0.20614828209764918</v>
      </c>
    </row>
    <row r="21" spans="1:34" ht="19.5" customHeight="1">
      <c r="A21" s="82" t="s">
        <v>21</v>
      </c>
      <c r="B21" s="93">
        <v>490</v>
      </c>
      <c r="C21" s="17">
        <v>304</v>
      </c>
      <c r="D21" s="18">
        <f t="shared" si="6"/>
        <v>0.6204081632653061</v>
      </c>
      <c r="E21" s="17">
        <v>300</v>
      </c>
      <c r="F21" s="18">
        <f t="shared" si="7"/>
        <v>0.9868421052631579</v>
      </c>
      <c r="G21" s="94">
        <v>4</v>
      </c>
      <c r="H21" s="27">
        <v>0</v>
      </c>
      <c r="I21" s="26">
        <f t="shared" si="15"/>
        <v>0</v>
      </c>
      <c r="J21" s="19">
        <v>7</v>
      </c>
      <c r="K21" s="26">
        <f t="shared" si="9"/>
        <v>0.023333333333333334</v>
      </c>
      <c r="L21" s="19">
        <v>6</v>
      </c>
      <c r="M21" s="26">
        <f t="shared" si="10"/>
        <v>0.02</v>
      </c>
      <c r="N21" s="19">
        <v>0</v>
      </c>
      <c r="O21" s="37">
        <f t="shared" si="2"/>
        <v>0</v>
      </c>
      <c r="P21" s="19">
        <v>76</v>
      </c>
      <c r="Q21" s="26">
        <f t="shared" si="11"/>
        <v>0.25333333333333335</v>
      </c>
      <c r="R21" s="19">
        <v>15</v>
      </c>
      <c r="S21" s="26">
        <f t="shared" si="0"/>
        <v>0.05</v>
      </c>
      <c r="T21" s="11">
        <v>4</v>
      </c>
      <c r="U21" s="108">
        <f t="shared" si="12"/>
        <v>0.013333333333333334</v>
      </c>
      <c r="V21" s="57" t="s">
        <v>21</v>
      </c>
      <c r="W21" s="27">
        <v>0</v>
      </c>
      <c r="X21" s="107">
        <f t="shared" si="1"/>
        <v>0</v>
      </c>
      <c r="Y21" s="19">
        <v>44</v>
      </c>
      <c r="Z21" s="107">
        <f t="shared" si="13"/>
        <v>0.14666666666666667</v>
      </c>
      <c r="AA21" s="19">
        <v>110</v>
      </c>
      <c r="AB21" s="37">
        <f t="shared" si="14"/>
        <v>0.36666666666666664</v>
      </c>
      <c r="AC21" s="8">
        <v>2</v>
      </c>
      <c r="AD21" s="37">
        <f t="shared" si="3"/>
        <v>0.006666666666666667</v>
      </c>
      <c r="AE21" s="8">
        <v>0</v>
      </c>
      <c r="AF21" s="37">
        <f t="shared" si="4"/>
        <v>0</v>
      </c>
      <c r="AG21" s="8">
        <v>36</v>
      </c>
      <c r="AH21" s="37">
        <f t="shared" si="5"/>
        <v>0.12</v>
      </c>
    </row>
    <row r="22" spans="1:34" ht="19.5" customHeight="1">
      <c r="A22" s="145" t="s">
        <v>22</v>
      </c>
      <c r="B22" s="95">
        <v>81</v>
      </c>
      <c r="C22" s="42">
        <v>55</v>
      </c>
      <c r="D22" s="44">
        <f t="shared" si="6"/>
        <v>0.6790123456790124</v>
      </c>
      <c r="E22" s="42">
        <v>55</v>
      </c>
      <c r="F22" s="43">
        <f t="shared" si="7"/>
        <v>1</v>
      </c>
      <c r="G22" s="96">
        <f t="shared" si="8"/>
        <v>0</v>
      </c>
      <c r="H22" s="40">
        <v>0</v>
      </c>
      <c r="I22" s="102">
        <f t="shared" si="15"/>
        <v>0</v>
      </c>
      <c r="J22" s="28">
        <v>0</v>
      </c>
      <c r="K22" s="102">
        <f t="shared" si="9"/>
        <v>0</v>
      </c>
      <c r="L22" s="28">
        <v>0</v>
      </c>
      <c r="M22" s="102">
        <f t="shared" si="10"/>
        <v>0</v>
      </c>
      <c r="N22" s="28">
        <v>0</v>
      </c>
      <c r="O22" s="39">
        <f t="shared" si="2"/>
        <v>0</v>
      </c>
      <c r="P22" s="28">
        <v>16</v>
      </c>
      <c r="Q22" s="29">
        <f t="shared" si="11"/>
        <v>0.2909090909090909</v>
      </c>
      <c r="R22" s="28">
        <v>2</v>
      </c>
      <c r="S22" s="53">
        <f t="shared" si="0"/>
        <v>0.03636363636363636</v>
      </c>
      <c r="T22" s="28">
        <v>0</v>
      </c>
      <c r="U22" s="53">
        <f t="shared" si="12"/>
        <v>0</v>
      </c>
      <c r="V22" s="58" t="s">
        <v>22</v>
      </c>
      <c r="W22" s="40">
        <v>0</v>
      </c>
      <c r="X22" s="99">
        <f t="shared" si="1"/>
        <v>0</v>
      </c>
      <c r="Y22" s="28">
        <v>6</v>
      </c>
      <c r="Z22" s="99">
        <f t="shared" si="13"/>
        <v>0.10909090909090909</v>
      </c>
      <c r="AA22" s="28">
        <v>12</v>
      </c>
      <c r="AB22" s="39">
        <f t="shared" si="14"/>
        <v>0.21818181818181817</v>
      </c>
      <c r="AC22" s="28">
        <v>0</v>
      </c>
      <c r="AD22" s="39">
        <f t="shared" si="3"/>
        <v>0</v>
      </c>
      <c r="AE22" s="40">
        <v>0</v>
      </c>
      <c r="AF22" s="39">
        <f t="shared" si="4"/>
        <v>0</v>
      </c>
      <c r="AG22" s="40">
        <v>19</v>
      </c>
      <c r="AH22" s="39">
        <f t="shared" si="5"/>
        <v>0.34545454545454546</v>
      </c>
    </row>
    <row r="23" spans="1:34" ht="19.5" customHeight="1" thickBot="1">
      <c r="A23" s="116" t="s">
        <v>45</v>
      </c>
      <c r="B23" s="117">
        <v>191</v>
      </c>
      <c r="C23" s="118">
        <v>113</v>
      </c>
      <c r="D23" s="119">
        <f t="shared" si="6"/>
        <v>0.5916230366492147</v>
      </c>
      <c r="E23" s="118">
        <v>110</v>
      </c>
      <c r="F23" s="119">
        <f t="shared" si="7"/>
        <v>0.9734513274336283</v>
      </c>
      <c r="G23" s="120">
        <f t="shared" si="8"/>
        <v>3</v>
      </c>
      <c r="H23" s="73">
        <v>0</v>
      </c>
      <c r="I23" s="70">
        <f t="shared" si="15"/>
        <v>0</v>
      </c>
      <c r="J23" s="11">
        <v>6</v>
      </c>
      <c r="K23" s="12">
        <f t="shared" si="9"/>
        <v>0.05454545454545454</v>
      </c>
      <c r="L23" s="23">
        <v>0</v>
      </c>
      <c r="M23" s="70">
        <f t="shared" si="10"/>
        <v>0</v>
      </c>
      <c r="N23" s="11">
        <v>3</v>
      </c>
      <c r="O23" s="10">
        <f t="shared" si="2"/>
        <v>0.02654867256637168</v>
      </c>
      <c r="P23" s="11">
        <v>48</v>
      </c>
      <c r="Q23" s="12">
        <f t="shared" si="11"/>
        <v>0.43636363636363634</v>
      </c>
      <c r="R23" s="11">
        <v>6</v>
      </c>
      <c r="S23" s="12">
        <f t="shared" si="0"/>
        <v>0.05454545454545454</v>
      </c>
      <c r="T23" s="11">
        <v>0</v>
      </c>
      <c r="U23" s="108">
        <f t="shared" si="12"/>
        <v>0</v>
      </c>
      <c r="V23" s="72" t="s">
        <v>23</v>
      </c>
      <c r="W23" s="101">
        <v>0</v>
      </c>
      <c r="X23" s="12">
        <f t="shared" si="1"/>
        <v>0</v>
      </c>
      <c r="Y23" s="11">
        <v>0</v>
      </c>
      <c r="Z23" s="12">
        <f t="shared" si="13"/>
        <v>0</v>
      </c>
      <c r="AA23" s="11">
        <v>20</v>
      </c>
      <c r="AB23" s="10">
        <f t="shared" si="14"/>
        <v>0.18181818181818182</v>
      </c>
      <c r="AC23" s="74">
        <v>0</v>
      </c>
      <c r="AD23" s="105">
        <f t="shared" si="3"/>
        <v>0</v>
      </c>
      <c r="AE23" s="74">
        <v>1</v>
      </c>
      <c r="AF23" s="105">
        <f t="shared" si="4"/>
        <v>0.00909090909090909</v>
      </c>
      <c r="AG23" s="74">
        <v>26</v>
      </c>
      <c r="AH23" s="105">
        <f t="shared" si="5"/>
        <v>0.23636363636363636</v>
      </c>
    </row>
    <row r="24" spans="1:34" ht="19.5" customHeight="1" thickBot="1">
      <c r="A24" s="84" t="s">
        <v>24</v>
      </c>
      <c r="B24" s="97">
        <f>SUM(B5:B23)</f>
        <v>8136</v>
      </c>
      <c r="C24" s="13">
        <f>SUM(C5:C23)</f>
        <v>5074</v>
      </c>
      <c r="D24" s="14">
        <f t="shared" si="6"/>
        <v>0.6236479842674533</v>
      </c>
      <c r="E24" s="13">
        <f>SUM(E5:E23)</f>
        <v>4996</v>
      </c>
      <c r="F24" s="14">
        <f t="shared" si="7"/>
        <v>0.984627512810406</v>
      </c>
      <c r="G24" s="98">
        <f>SUM(G5:G23)</f>
        <v>78</v>
      </c>
      <c r="H24" s="78">
        <f>SUM(H5:H23)</f>
        <v>17</v>
      </c>
      <c r="I24" s="16">
        <f t="shared" si="15"/>
        <v>0.0034027221777421937</v>
      </c>
      <c r="J24" s="15">
        <f>SUM(J5:J23)</f>
        <v>152</v>
      </c>
      <c r="K24" s="16">
        <f t="shared" si="9"/>
        <v>0.03042433947157726</v>
      </c>
      <c r="L24" s="15">
        <f>SUM(L5:L23)</f>
        <v>81</v>
      </c>
      <c r="M24" s="16">
        <f t="shared" si="10"/>
        <v>0.01621297037630104</v>
      </c>
      <c r="N24" s="15">
        <f>SUM(N5:N23)</f>
        <v>16</v>
      </c>
      <c r="O24" s="16">
        <f t="shared" si="2"/>
        <v>0.0031533307055577452</v>
      </c>
      <c r="P24" s="15">
        <f>SUM(P5:P23)</f>
        <v>1716</v>
      </c>
      <c r="Q24" s="16">
        <f t="shared" si="11"/>
        <v>0.3434747798238591</v>
      </c>
      <c r="R24" s="15">
        <f>SUM(R5:R23)</f>
        <v>437</v>
      </c>
      <c r="S24" s="16">
        <f t="shared" si="0"/>
        <v>0.08746997598078463</v>
      </c>
      <c r="T24" s="15">
        <f>SUM(T5:T23)</f>
        <v>12</v>
      </c>
      <c r="U24" s="76">
        <f t="shared" si="12"/>
        <v>0.0024019215372297837</v>
      </c>
      <c r="V24" s="77" t="s">
        <v>24</v>
      </c>
      <c r="W24" s="78">
        <f>SUM(W5:W23)</f>
        <v>8</v>
      </c>
      <c r="X24" s="16">
        <f t="shared" si="1"/>
        <v>0.0016012810248198558</v>
      </c>
      <c r="Y24" s="15">
        <f>SUM(Y5:Y23)</f>
        <v>389</v>
      </c>
      <c r="Z24" s="16">
        <f t="shared" si="13"/>
        <v>0.0778622898318655</v>
      </c>
      <c r="AA24" s="15">
        <f>SUM(AA5:AA23)</f>
        <v>1116</v>
      </c>
      <c r="AB24" s="16">
        <f t="shared" si="14"/>
        <v>0.2233787029623699</v>
      </c>
      <c r="AC24" s="78">
        <f>SUM(AC5:AC23)</f>
        <v>54</v>
      </c>
      <c r="AD24" s="16">
        <f t="shared" si="3"/>
        <v>0.010808646917534028</v>
      </c>
      <c r="AE24" s="78">
        <f>SUM(AE5:AE23)</f>
        <v>24</v>
      </c>
      <c r="AF24" s="16">
        <f t="shared" si="4"/>
        <v>0.004803843074459567</v>
      </c>
      <c r="AG24" s="78">
        <f>SUM(AG5:AG23)</f>
        <v>974</v>
      </c>
      <c r="AH24" s="109">
        <f t="shared" si="5"/>
        <v>0.19495596477181745</v>
      </c>
    </row>
    <row r="25" spans="8:34" ht="12.75">
      <c r="H25" s="193" t="s">
        <v>48</v>
      </c>
      <c r="I25" s="194"/>
      <c r="J25" s="193" t="s">
        <v>89</v>
      </c>
      <c r="K25" s="194"/>
      <c r="L25" s="195" t="s">
        <v>53</v>
      </c>
      <c r="M25" s="196"/>
      <c r="N25" s="193" t="s">
        <v>56</v>
      </c>
      <c r="O25" s="194"/>
      <c r="P25" s="193" t="s">
        <v>59</v>
      </c>
      <c r="Q25" s="194"/>
      <c r="R25" s="193" t="s">
        <v>62</v>
      </c>
      <c r="S25" s="194"/>
      <c r="T25" s="193" t="s">
        <v>65</v>
      </c>
      <c r="U25" s="197"/>
      <c r="W25" s="197" t="s">
        <v>68</v>
      </c>
      <c r="X25" s="194"/>
      <c r="Y25" s="193" t="s">
        <v>71</v>
      </c>
      <c r="Z25" s="194"/>
      <c r="AA25" s="193" t="s">
        <v>74</v>
      </c>
      <c r="AB25" s="194"/>
      <c r="AC25" s="193" t="s">
        <v>77</v>
      </c>
      <c r="AD25" s="194"/>
      <c r="AE25" s="193" t="s">
        <v>80</v>
      </c>
      <c r="AF25" s="194"/>
      <c r="AG25" s="193" t="s">
        <v>83</v>
      </c>
      <c r="AH25" s="202"/>
    </row>
    <row r="31" spans="1:34" ht="12.75">
      <c r="A31" s="82" t="s">
        <v>44</v>
      </c>
      <c r="B31" s="93">
        <v>113</v>
      </c>
      <c r="C31" s="17">
        <v>65</v>
      </c>
      <c r="D31" s="18">
        <f>C31/B31</f>
        <v>0.5752212389380531</v>
      </c>
      <c r="E31" s="17">
        <v>65</v>
      </c>
      <c r="F31" s="18">
        <f>E31/C31</f>
        <v>1</v>
      </c>
      <c r="G31" s="94">
        <f>C31-E31</f>
        <v>0</v>
      </c>
      <c r="H31" s="27">
        <v>0</v>
      </c>
      <c r="I31" s="26">
        <f>H31/E31</f>
        <v>0</v>
      </c>
      <c r="J31" s="19">
        <v>1</v>
      </c>
      <c r="K31" s="26">
        <f>J31/E31</f>
        <v>0.015384615384615385</v>
      </c>
      <c r="L31" s="19">
        <v>1</v>
      </c>
      <c r="M31" s="26">
        <f>L31/E31</f>
        <v>0.015384615384615385</v>
      </c>
      <c r="N31" s="19">
        <v>0</v>
      </c>
      <c r="O31" s="37">
        <f>N31/C31</f>
        <v>0</v>
      </c>
      <c r="P31" s="19">
        <v>19</v>
      </c>
      <c r="Q31" s="26">
        <f>P31/E31</f>
        <v>0.2923076923076923</v>
      </c>
      <c r="R31" s="19">
        <v>4</v>
      </c>
      <c r="S31" s="26">
        <f>R31/E31</f>
        <v>0.06153846153846154</v>
      </c>
      <c r="T31" s="19">
        <v>0</v>
      </c>
      <c r="U31" s="52">
        <f>T31/E31</f>
        <v>0</v>
      </c>
      <c r="V31" s="57" t="s">
        <v>44</v>
      </c>
      <c r="W31" s="27">
        <v>0</v>
      </c>
      <c r="X31" s="26">
        <f>W31/E31</f>
        <v>0</v>
      </c>
      <c r="Y31" s="19">
        <v>0</v>
      </c>
      <c r="Z31" s="26">
        <f>Y31/E31</f>
        <v>0</v>
      </c>
      <c r="AA31" s="19">
        <v>22</v>
      </c>
      <c r="AB31" s="37">
        <f>AA31/E31</f>
        <v>0.3384615384615385</v>
      </c>
      <c r="AC31" s="8">
        <v>0</v>
      </c>
      <c r="AD31" s="37">
        <f>AC31/E31</f>
        <v>0</v>
      </c>
      <c r="AE31" s="8">
        <v>1</v>
      </c>
      <c r="AF31" s="37">
        <f>AE31/E31</f>
        <v>0.015384615384615385</v>
      </c>
      <c r="AG31" s="8">
        <v>17</v>
      </c>
      <c r="AH31" s="37">
        <f>AG31/E31</f>
        <v>0.26153846153846155</v>
      </c>
    </row>
  </sheetData>
  <sheetProtection/>
  <mergeCells count="66">
    <mergeCell ref="AG25:AH25"/>
    <mergeCell ref="T25:U25"/>
    <mergeCell ref="W25:X25"/>
    <mergeCell ref="Y25:Z25"/>
    <mergeCell ref="AA25:AB25"/>
    <mergeCell ref="AC25:AD25"/>
    <mergeCell ref="AE25:AF25"/>
    <mergeCell ref="AE4:AF4"/>
    <mergeCell ref="H25:I25"/>
    <mergeCell ref="J25:K25"/>
    <mergeCell ref="L25:M25"/>
    <mergeCell ref="N25:O25"/>
    <mergeCell ref="P25:Q25"/>
    <mergeCell ref="R25:S25"/>
    <mergeCell ref="W4:X4"/>
    <mergeCell ref="Y4:Z4"/>
    <mergeCell ref="AA4:AB4"/>
    <mergeCell ref="AC4:AD4"/>
    <mergeCell ref="AE3:AF3"/>
    <mergeCell ref="AG3:AH3"/>
    <mergeCell ref="H4:I4"/>
    <mergeCell ref="J4:K4"/>
    <mergeCell ref="L4:M4"/>
    <mergeCell ref="N4:O4"/>
    <mergeCell ref="P4:Q4"/>
    <mergeCell ref="R4:S4"/>
    <mergeCell ref="AG4:AH4"/>
    <mergeCell ref="T4:U4"/>
    <mergeCell ref="AE2:AF2"/>
    <mergeCell ref="AG2:AH2"/>
    <mergeCell ref="H3:I3"/>
    <mergeCell ref="J3:K3"/>
    <mergeCell ref="L3:M3"/>
    <mergeCell ref="N3:O3"/>
    <mergeCell ref="P3:Q3"/>
    <mergeCell ref="R3:S3"/>
    <mergeCell ref="T3:U3"/>
    <mergeCell ref="W3:X3"/>
    <mergeCell ref="AE1:AF1"/>
    <mergeCell ref="AG1:AH1"/>
    <mergeCell ref="H2:I2"/>
    <mergeCell ref="J2:K2"/>
    <mergeCell ref="L2:M2"/>
    <mergeCell ref="N2:O2"/>
    <mergeCell ref="P2:Q2"/>
    <mergeCell ref="R2:S2"/>
    <mergeCell ref="T2:U2"/>
    <mergeCell ref="W2:X2"/>
    <mergeCell ref="Y2:Z2"/>
    <mergeCell ref="AA2:AB2"/>
    <mergeCell ref="AC2:AD2"/>
    <mergeCell ref="Y3:Z3"/>
    <mergeCell ref="AA3:AB3"/>
    <mergeCell ref="AC3:AD3"/>
    <mergeCell ref="W1:X1"/>
    <mergeCell ref="Y1:Z1"/>
    <mergeCell ref="AA1:AB1"/>
    <mergeCell ref="AC1:AD1"/>
    <mergeCell ref="P1:Q1"/>
    <mergeCell ref="R1:S1"/>
    <mergeCell ref="T1:U1"/>
    <mergeCell ref="V1:V4"/>
    <mergeCell ref="H1:I1"/>
    <mergeCell ref="J1:K1"/>
    <mergeCell ref="L1:M1"/>
    <mergeCell ref="N1:O1"/>
  </mergeCells>
  <printOptions horizontalCentered="1"/>
  <pageMargins left="0.3937007874015748" right="0.1968503937007874" top="0.7874015748031497" bottom="0" header="0.3937007874015748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7">
      <selection activeCell="E24" sqref="E24"/>
    </sheetView>
  </sheetViews>
  <sheetFormatPr defaultColWidth="11.421875" defaultRowHeight="12.75"/>
  <cols>
    <col min="2" max="2" width="7.00390625" style="0" bestFit="1" customWidth="1"/>
    <col min="3" max="3" width="5.7109375" style="0" bestFit="1" customWidth="1"/>
    <col min="4" max="4" width="7.8515625" style="0" bestFit="1" customWidth="1"/>
    <col min="5" max="5" width="5.7109375" style="0" customWidth="1"/>
    <col min="6" max="6" width="8.140625" style="0" bestFit="1" customWidth="1"/>
    <col min="7" max="7" width="3.7109375" style="0" bestFit="1" customWidth="1"/>
    <col min="8" max="8" width="4.7109375" style="0" customWidth="1"/>
    <col min="9" max="9" width="6.7109375" style="0" customWidth="1"/>
    <col min="10" max="10" width="4.7109375" style="0" customWidth="1"/>
    <col min="11" max="11" width="9.421875" style="0" customWidth="1"/>
    <col min="12" max="12" width="4.7109375" style="0" customWidth="1"/>
    <col min="13" max="13" width="8.57421875" style="0" customWidth="1"/>
    <col min="14" max="14" width="4.7109375" style="0" customWidth="1"/>
    <col min="15" max="15" width="6.7109375" style="0" customWidth="1"/>
    <col min="16" max="16" width="4.7109375" style="0" customWidth="1"/>
    <col min="17" max="17" width="6.7109375" style="0" customWidth="1"/>
    <col min="18" max="18" width="4.7109375" style="0" customWidth="1"/>
    <col min="19" max="19" width="6.7109375" style="0" customWidth="1"/>
    <col min="20" max="20" width="4.7109375" style="0" customWidth="1"/>
    <col min="21" max="21" width="6.7109375" style="0" customWidth="1"/>
    <col min="23" max="23" width="4.7109375" style="0" customWidth="1"/>
    <col min="24" max="24" width="6.7109375" style="0" customWidth="1"/>
    <col min="25" max="25" width="4.7109375" style="0" customWidth="1"/>
    <col min="26" max="26" width="6.7109375" style="0" customWidth="1"/>
    <col min="27" max="27" width="4.7109375" style="0" customWidth="1"/>
    <col min="28" max="28" width="6.7109375" style="0" customWidth="1"/>
    <col min="29" max="29" width="4.7109375" style="0" customWidth="1"/>
    <col min="30" max="30" width="6.7109375" style="0" customWidth="1"/>
    <col min="31" max="31" width="4.7109375" style="0" customWidth="1"/>
    <col min="32" max="32" width="7.57421875" style="0" customWidth="1"/>
    <col min="33" max="33" width="4.7109375" style="0" customWidth="1"/>
    <col min="34" max="34" width="6.7109375" style="0" customWidth="1"/>
  </cols>
  <sheetData>
    <row r="1" spans="1:34" ht="21.75" customHeight="1">
      <c r="A1" s="45"/>
      <c r="B1" s="46"/>
      <c r="C1" s="46"/>
      <c r="D1" s="47"/>
      <c r="E1" s="46"/>
      <c r="F1" s="46"/>
      <c r="G1" s="46"/>
      <c r="H1" s="211" t="s">
        <v>48</v>
      </c>
      <c r="I1" s="202"/>
      <c r="J1" s="212" t="s">
        <v>50</v>
      </c>
      <c r="K1" s="213"/>
      <c r="L1" s="212" t="s">
        <v>53</v>
      </c>
      <c r="M1" s="213"/>
      <c r="N1" s="211" t="s">
        <v>56</v>
      </c>
      <c r="O1" s="202"/>
      <c r="P1" s="211" t="s">
        <v>59</v>
      </c>
      <c r="Q1" s="197"/>
      <c r="R1" s="211" t="s">
        <v>62</v>
      </c>
      <c r="S1" s="202"/>
      <c r="T1" s="211" t="s">
        <v>65</v>
      </c>
      <c r="U1" s="202"/>
      <c r="V1" s="137"/>
      <c r="W1" s="211" t="s">
        <v>68</v>
      </c>
      <c r="X1" s="202"/>
      <c r="Y1" s="211" t="s">
        <v>71</v>
      </c>
      <c r="Z1" s="202"/>
      <c r="AA1" s="211" t="s">
        <v>74</v>
      </c>
      <c r="AB1" s="202"/>
      <c r="AC1" s="211" t="s">
        <v>77</v>
      </c>
      <c r="AD1" s="202"/>
      <c r="AE1" s="211" t="s">
        <v>80</v>
      </c>
      <c r="AF1" s="202"/>
      <c r="AG1" s="211" t="s">
        <v>83</v>
      </c>
      <c r="AH1" s="202"/>
    </row>
    <row r="2" spans="1:34" ht="21.75" customHeight="1">
      <c r="A2" s="48"/>
      <c r="B2" s="1"/>
      <c r="C2" s="1"/>
      <c r="D2" s="2"/>
      <c r="E2" s="1"/>
      <c r="F2" s="1"/>
      <c r="G2" s="1"/>
      <c r="H2" s="214" t="s">
        <v>47</v>
      </c>
      <c r="I2" s="206"/>
      <c r="J2" s="214" t="s">
        <v>51</v>
      </c>
      <c r="K2" s="206"/>
      <c r="L2" s="214" t="s">
        <v>54</v>
      </c>
      <c r="M2" s="206"/>
      <c r="N2" s="214" t="s">
        <v>57</v>
      </c>
      <c r="O2" s="206"/>
      <c r="P2" s="214" t="s">
        <v>60</v>
      </c>
      <c r="Q2" s="205"/>
      <c r="R2" s="214" t="s">
        <v>63</v>
      </c>
      <c r="S2" s="206"/>
      <c r="T2" s="214" t="s">
        <v>66</v>
      </c>
      <c r="U2" s="206"/>
      <c r="V2" s="138"/>
      <c r="W2" s="214" t="s">
        <v>69</v>
      </c>
      <c r="X2" s="206"/>
      <c r="Y2" s="214" t="s">
        <v>72</v>
      </c>
      <c r="Z2" s="206"/>
      <c r="AA2" s="214" t="s">
        <v>75</v>
      </c>
      <c r="AB2" s="206"/>
      <c r="AC2" s="214" t="s">
        <v>78</v>
      </c>
      <c r="AD2" s="206"/>
      <c r="AE2" s="214" t="s">
        <v>81</v>
      </c>
      <c r="AF2" s="206"/>
      <c r="AG2" s="214" t="s">
        <v>84</v>
      </c>
      <c r="AH2" s="206"/>
    </row>
    <row r="3" spans="1:34" ht="21.75" customHeight="1" thickBot="1">
      <c r="A3" s="48"/>
      <c r="B3" s="1"/>
      <c r="C3" s="1"/>
      <c r="D3" s="2"/>
      <c r="E3" s="1"/>
      <c r="F3" s="1"/>
      <c r="G3" s="1"/>
      <c r="H3" s="214" t="s">
        <v>49</v>
      </c>
      <c r="I3" s="206"/>
      <c r="J3" s="214" t="s">
        <v>52</v>
      </c>
      <c r="K3" s="206"/>
      <c r="L3" s="214" t="s">
        <v>55</v>
      </c>
      <c r="M3" s="206"/>
      <c r="N3" s="214" t="s">
        <v>58</v>
      </c>
      <c r="O3" s="206"/>
      <c r="P3" s="214" t="s">
        <v>61</v>
      </c>
      <c r="Q3" s="205"/>
      <c r="R3" s="214" t="s">
        <v>64</v>
      </c>
      <c r="S3" s="206"/>
      <c r="T3" s="214" t="s">
        <v>67</v>
      </c>
      <c r="U3" s="206"/>
      <c r="V3" s="138"/>
      <c r="W3" s="214" t="s">
        <v>70</v>
      </c>
      <c r="X3" s="206"/>
      <c r="Y3" s="214" t="s">
        <v>73</v>
      </c>
      <c r="Z3" s="206"/>
      <c r="AA3" s="214" t="s">
        <v>76</v>
      </c>
      <c r="AB3" s="206"/>
      <c r="AC3" s="214" t="s">
        <v>79</v>
      </c>
      <c r="AD3" s="206"/>
      <c r="AE3" s="214" t="s">
        <v>82</v>
      </c>
      <c r="AF3" s="206"/>
      <c r="AG3" s="214" t="s">
        <v>85</v>
      </c>
      <c r="AH3" s="206"/>
    </row>
    <row r="4" spans="1:34" ht="13.5" thickBot="1">
      <c r="A4" s="128"/>
      <c r="B4" s="129" t="s">
        <v>1</v>
      </c>
      <c r="C4" s="129" t="s">
        <v>2</v>
      </c>
      <c r="D4" s="130" t="s">
        <v>3</v>
      </c>
      <c r="E4" s="129" t="s">
        <v>4</v>
      </c>
      <c r="F4" s="129" t="s">
        <v>5</v>
      </c>
      <c r="G4" s="24" t="s">
        <v>6</v>
      </c>
      <c r="H4" s="142"/>
      <c r="I4" s="141"/>
      <c r="J4" s="142"/>
      <c r="K4" s="141"/>
      <c r="L4" s="142"/>
      <c r="M4" s="141"/>
      <c r="N4" s="142"/>
      <c r="O4" s="141"/>
      <c r="P4" s="215"/>
      <c r="Q4" s="216"/>
      <c r="R4" s="217"/>
      <c r="S4" s="218"/>
      <c r="T4" s="215"/>
      <c r="U4" s="219"/>
      <c r="V4" s="131"/>
      <c r="W4" s="215"/>
      <c r="X4" s="219"/>
      <c r="Y4" s="142"/>
      <c r="Z4" s="141"/>
      <c r="AA4" s="142"/>
      <c r="AB4" s="143"/>
      <c r="AC4" s="142"/>
      <c r="AD4" s="143"/>
      <c r="AE4" s="142"/>
      <c r="AF4" s="143"/>
      <c r="AG4" s="142"/>
      <c r="AH4" s="143"/>
    </row>
    <row r="5" spans="1:34" ht="22.5" customHeight="1">
      <c r="A5" s="132" t="s">
        <v>25</v>
      </c>
      <c r="B5" s="67">
        <v>461</v>
      </c>
      <c r="C5" s="100">
        <v>290</v>
      </c>
      <c r="D5" s="43">
        <f aca="true" t="shared" si="0" ref="D5:D20">C5/B5</f>
        <v>0.6290672451193059</v>
      </c>
      <c r="E5" s="100">
        <v>287</v>
      </c>
      <c r="F5" s="124">
        <f aca="true" t="shared" si="1" ref="F5:F20">E5/C5</f>
        <v>0.9896551724137931</v>
      </c>
      <c r="G5" s="66">
        <f aca="true" t="shared" si="2" ref="G5:G20">C5-E5</f>
        <v>3</v>
      </c>
      <c r="H5" s="125">
        <v>0</v>
      </c>
      <c r="I5" s="126">
        <f>H5/E5</f>
        <v>0</v>
      </c>
      <c r="J5" s="125">
        <v>7</v>
      </c>
      <c r="K5" s="126">
        <f>J5/E5</f>
        <v>0.024390243902439025</v>
      </c>
      <c r="L5" s="125">
        <v>5</v>
      </c>
      <c r="M5" s="126">
        <f>L5/E5</f>
        <v>0.017421602787456445</v>
      </c>
      <c r="N5" s="125">
        <v>0</v>
      </c>
      <c r="O5" s="121">
        <f>N5/E5</f>
        <v>0</v>
      </c>
      <c r="P5" s="125">
        <v>94</v>
      </c>
      <c r="Q5" s="126">
        <f>P5/E5</f>
        <v>0.32752613240418116</v>
      </c>
      <c r="R5" s="125">
        <v>14</v>
      </c>
      <c r="S5" s="126">
        <f aca="true" t="shared" si="3" ref="S5:S21">R5/E5</f>
        <v>0.04878048780487805</v>
      </c>
      <c r="T5" s="125">
        <v>3</v>
      </c>
      <c r="U5" s="126">
        <f aca="true" t="shared" si="4" ref="U5:U21">T5/E5</f>
        <v>0.010452961672473868</v>
      </c>
      <c r="V5" s="127" t="s">
        <v>25</v>
      </c>
      <c r="W5" s="125">
        <v>0</v>
      </c>
      <c r="X5" s="126">
        <f aca="true" t="shared" si="5" ref="X5:X21">W5/E5</f>
        <v>0</v>
      </c>
      <c r="Y5" s="125">
        <v>22</v>
      </c>
      <c r="Z5" s="126">
        <f aca="true" t="shared" si="6" ref="Z5:Z21">Y5/E5</f>
        <v>0.07665505226480836</v>
      </c>
      <c r="AA5" s="125">
        <v>88</v>
      </c>
      <c r="AB5" s="126">
        <f aca="true" t="shared" si="7" ref="AB5:AB21">AA5/E5</f>
        <v>0.30662020905923343</v>
      </c>
      <c r="AC5" s="125">
        <v>4</v>
      </c>
      <c r="AD5" s="126">
        <f aca="true" t="shared" si="8" ref="AD5:AD21">AC5/E5</f>
        <v>0.013937282229965157</v>
      </c>
      <c r="AE5" s="125">
        <v>1</v>
      </c>
      <c r="AF5" s="126">
        <f aca="true" t="shared" si="9" ref="AF5:AF21">AE5/E5</f>
        <v>0.003484320557491289</v>
      </c>
      <c r="AG5" s="125">
        <v>49</v>
      </c>
      <c r="AH5" s="126">
        <f aca="true" t="shared" si="10" ref="AH5:AH21">AG5/E5</f>
        <v>0.17073170731707318</v>
      </c>
    </row>
    <row r="6" spans="1:34" ht="22.5" customHeight="1">
      <c r="A6" s="59" t="s">
        <v>26</v>
      </c>
      <c r="B6" s="20">
        <v>213</v>
      </c>
      <c r="C6" s="17">
        <v>125</v>
      </c>
      <c r="D6" s="18">
        <f t="shared" si="0"/>
        <v>0.5868544600938967</v>
      </c>
      <c r="E6" s="17">
        <v>125</v>
      </c>
      <c r="F6" s="18">
        <f t="shared" si="1"/>
        <v>1</v>
      </c>
      <c r="G6" s="19">
        <f t="shared" si="2"/>
        <v>0</v>
      </c>
      <c r="H6" s="104">
        <v>1</v>
      </c>
      <c r="I6" s="122">
        <f>H6/E6</f>
        <v>0.008</v>
      </c>
      <c r="J6" s="104">
        <v>5</v>
      </c>
      <c r="K6" s="122">
        <f aca="true" t="shared" si="11" ref="K6:K21">J6/E6</f>
        <v>0.04</v>
      </c>
      <c r="L6" s="104">
        <v>2</v>
      </c>
      <c r="M6" s="122">
        <f aca="true" t="shared" si="12" ref="M6:M21">L6/E6</f>
        <v>0.016</v>
      </c>
      <c r="N6" s="104">
        <v>0</v>
      </c>
      <c r="O6" s="122">
        <f aca="true" t="shared" si="13" ref="O6:O21">N6/E6</f>
        <v>0</v>
      </c>
      <c r="P6" s="104">
        <v>36</v>
      </c>
      <c r="Q6" s="139">
        <f aca="true" t="shared" si="14" ref="Q6:Q21">P6/E6</f>
        <v>0.288</v>
      </c>
      <c r="R6" s="104">
        <v>3</v>
      </c>
      <c r="S6" s="139">
        <f t="shared" si="3"/>
        <v>0.024</v>
      </c>
      <c r="T6" s="104">
        <v>0</v>
      </c>
      <c r="U6" s="122">
        <f t="shared" si="4"/>
        <v>0</v>
      </c>
      <c r="V6" s="59" t="s">
        <v>26</v>
      </c>
      <c r="W6" s="104">
        <v>0</v>
      </c>
      <c r="X6" s="122">
        <f t="shared" si="5"/>
        <v>0</v>
      </c>
      <c r="Y6" s="104">
        <v>9</v>
      </c>
      <c r="Z6" s="122">
        <f t="shared" si="6"/>
        <v>0.072</v>
      </c>
      <c r="AA6" s="104">
        <v>44</v>
      </c>
      <c r="AB6" s="122">
        <f t="shared" si="7"/>
        <v>0.352</v>
      </c>
      <c r="AC6" s="104">
        <v>0</v>
      </c>
      <c r="AD6" s="139">
        <f t="shared" si="8"/>
        <v>0</v>
      </c>
      <c r="AE6" s="104">
        <v>0</v>
      </c>
      <c r="AF6" s="139">
        <f t="shared" si="9"/>
        <v>0</v>
      </c>
      <c r="AG6" s="104">
        <v>25</v>
      </c>
      <c r="AH6" s="139">
        <f t="shared" si="10"/>
        <v>0.2</v>
      </c>
    </row>
    <row r="7" spans="1:34" ht="22.5" customHeight="1">
      <c r="A7" s="60" t="s">
        <v>27</v>
      </c>
      <c r="B7" s="29">
        <v>256</v>
      </c>
      <c r="C7" s="42">
        <v>175</v>
      </c>
      <c r="D7" s="43">
        <f t="shared" si="0"/>
        <v>0.68359375</v>
      </c>
      <c r="E7" s="42">
        <v>174</v>
      </c>
      <c r="F7" s="43">
        <f t="shared" si="1"/>
        <v>0.9942857142857143</v>
      </c>
      <c r="G7" s="28">
        <f t="shared" si="2"/>
        <v>1</v>
      </c>
      <c r="H7" s="103">
        <v>0</v>
      </c>
      <c r="I7" s="121">
        <f aca="true" t="shared" si="15" ref="I7:I21">H7/E7</f>
        <v>0</v>
      </c>
      <c r="J7" s="103">
        <v>2</v>
      </c>
      <c r="K7" s="121">
        <f t="shared" si="11"/>
        <v>0.011494252873563218</v>
      </c>
      <c r="L7" s="103">
        <v>9</v>
      </c>
      <c r="M7" s="121">
        <f t="shared" si="12"/>
        <v>0.05172413793103448</v>
      </c>
      <c r="N7" s="103">
        <v>0</v>
      </c>
      <c r="O7" s="121">
        <f t="shared" si="13"/>
        <v>0</v>
      </c>
      <c r="P7" s="103">
        <v>57</v>
      </c>
      <c r="Q7" s="126">
        <f t="shared" si="14"/>
        <v>0.3275862068965517</v>
      </c>
      <c r="R7" s="103">
        <v>8</v>
      </c>
      <c r="S7" s="126">
        <f t="shared" si="3"/>
        <v>0.04597701149425287</v>
      </c>
      <c r="T7" s="103">
        <v>1</v>
      </c>
      <c r="U7" s="121">
        <f t="shared" si="4"/>
        <v>0.005747126436781609</v>
      </c>
      <c r="V7" s="60" t="s">
        <v>27</v>
      </c>
      <c r="W7" s="103">
        <v>0</v>
      </c>
      <c r="X7" s="121">
        <f t="shared" si="5"/>
        <v>0</v>
      </c>
      <c r="Y7" s="103">
        <v>22</v>
      </c>
      <c r="Z7" s="121">
        <f t="shared" si="6"/>
        <v>0.12643678160919541</v>
      </c>
      <c r="AA7" s="103">
        <v>29</v>
      </c>
      <c r="AB7" s="121">
        <f t="shared" si="7"/>
        <v>0.16666666666666666</v>
      </c>
      <c r="AC7" s="103">
        <v>5</v>
      </c>
      <c r="AD7" s="126">
        <f t="shared" si="8"/>
        <v>0.028735632183908046</v>
      </c>
      <c r="AE7" s="103">
        <v>3</v>
      </c>
      <c r="AF7" s="126">
        <f t="shared" si="9"/>
        <v>0.017241379310344827</v>
      </c>
      <c r="AG7" s="103">
        <v>38</v>
      </c>
      <c r="AH7" s="126">
        <f t="shared" si="10"/>
        <v>0.21839080459770116</v>
      </c>
    </row>
    <row r="8" spans="1:34" ht="22.5" customHeight="1">
      <c r="A8" s="59" t="s">
        <v>28</v>
      </c>
      <c r="B8" s="20">
        <v>65</v>
      </c>
      <c r="C8" s="17">
        <v>34</v>
      </c>
      <c r="D8" s="18">
        <f t="shared" si="0"/>
        <v>0.5230769230769231</v>
      </c>
      <c r="E8" s="17">
        <v>34</v>
      </c>
      <c r="F8" s="18">
        <f t="shared" si="1"/>
        <v>1</v>
      </c>
      <c r="G8" s="19">
        <f t="shared" si="2"/>
        <v>0</v>
      </c>
      <c r="H8" s="104">
        <v>0</v>
      </c>
      <c r="I8" s="122">
        <f t="shared" si="15"/>
        <v>0</v>
      </c>
      <c r="J8" s="104">
        <v>0</v>
      </c>
      <c r="K8" s="122">
        <f t="shared" si="11"/>
        <v>0</v>
      </c>
      <c r="L8" s="104">
        <v>1</v>
      </c>
      <c r="M8" s="122">
        <f t="shared" si="12"/>
        <v>0.029411764705882353</v>
      </c>
      <c r="N8" s="104">
        <v>0</v>
      </c>
      <c r="O8" s="122">
        <f t="shared" si="13"/>
        <v>0</v>
      </c>
      <c r="P8" s="104">
        <v>14</v>
      </c>
      <c r="Q8" s="139">
        <f t="shared" si="14"/>
        <v>0.4117647058823529</v>
      </c>
      <c r="R8" s="104">
        <v>2</v>
      </c>
      <c r="S8" s="139">
        <f t="shared" si="3"/>
        <v>0.058823529411764705</v>
      </c>
      <c r="T8" s="104">
        <v>0</v>
      </c>
      <c r="U8" s="122">
        <f t="shared" si="4"/>
        <v>0</v>
      </c>
      <c r="V8" s="59" t="s">
        <v>28</v>
      </c>
      <c r="W8" s="104">
        <v>0</v>
      </c>
      <c r="X8" s="122">
        <f t="shared" si="5"/>
        <v>0</v>
      </c>
      <c r="Y8" s="104">
        <v>1</v>
      </c>
      <c r="Z8" s="122">
        <f t="shared" si="6"/>
        <v>0.029411764705882353</v>
      </c>
      <c r="AA8" s="104">
        <v>10</v>
      </c>
      <c r="AB8" s="122">
        <f t="shared" si="7"/>
        <v>0.29411764705882354</v>
      </c>
      <c r="AC8" s="104">
        <v>1</v>
      </c>
      <c r="AD8" s="139">
        <f t="shared" si="8"/>
        <v>0.029411764705882353</v>
      </c>
      <c r="AE8" s="104">
        <v>1</v>
      </c>
      <c r="AF8" s="139">
        <f t="shared" si="9"/>
        <v>0.029411764705882353</v>
      </c>
      <c r="AG8" s="104">
        <v>4</v>
      </c>
      <c r="AH8" s="139">
        <f t="shared" si="10"/>
        <v>0.11764705882352941</v>
      </c>
    </row>
    <row r="9" spans="1:34" ht="22.5" customHeight="1">
      <c r="A9" s="60" t="s">
        <v>29</v>
      </c>
      <c r="B9" s="29">
        <v>97</v>
      </c>
      <c r="C9" s="42">
        <v>72</v>
      </c>
      <c r="D9" s="43">
        <f t="shared" si="0"/>
        <v>0.7422680412371134</v>
      </c>
      <c r="E9" s="42">
        <v>70</v>
      </c>
      <c r="F9" s="43">
        <f t="shared" si="1"/>
        <v>0.9722222222222222</v>
      </c>
      <c r="G9" s="28">
        <f t="shared" si="2"/>
        <v>2</v>
      </c>
      <c r="H9" s="103">
        <v>0</v>
      </c>
      <c r="I9" s="121">
        <f t="shared" si="15"/>
        <v>0</v>
      </c>
      <c r="J9" s="103">
        <v>1</v>
      </c>
      <c r="K9" s="121">
        <f t="shared" si="11"/>
        <v>0.014285714285714285</v>
      </c>
      <c r="L9" s="103">
        <v>2</v>
      </c>
      <c r="M9" s="121">
        <f t="shared" si="12"/>
        <v>0.02857142857142857</v>
      </c>
      <c r="N9" s="103">
        <v>0</v>
      </c>
      <c r="O9" s="121">
        <f t="shared" si="13"/>
        <v>0</v>
      </c>
      <c r="P9" s="103">
        <v>18</v>
      </c>
      <c r="Q9" s="126">
        <f t="shared" si="14"/>
        <v>0.2571428571428571</v>
      </c>
      <c r="R9" s="103">
        <v>1</v>
      </c>
      <c r="S9" s="126">
        <f t="shared" si="3"/>
        <v>0.014285714285714285</v>
      </c>
      <c r="T9" s="103">
        <v>0</v>
      </c>
      <c r="U9" s="121">
        <f t="shared" si="4"/>
        <v>0</v>
      </c>
      <c r="V9" s="60" t="s">
        <v>29</v>
      </c>
      <c r="W9" s="103">
        <v>0</v>
      </c>
      <c r="X9" s="121">
        <f t="shared" si="5"/>
        <v>0</v>
      </c>
      <c r="Y9" s="103">
        <v>17</v>
      </c>
      <c r="Z9" s="121">
        <f t="shared" si="6"/>
        <v>0.24285714285714285</v>
      </c>
      <c r="AA9" s="103">
        <v>14</v>
      </c>
      <c r="AB9" s="121">
        <f t="shared" si="7"/>
        <v>0.2</v>
      </c>
      <c r="AC9" s="103">
        <v>0</v>
      </c>
      <c r="AD9" s="126">
        <f t="shared" si="8"/>
        <v>0</v>
      </c>
      <c r="AE9" s="103">
        <v>0</v>
      </c>
      <c r="AF9" s="126">
        <f t="shared" si="9"/>
        <v>0</v>
      </c>
      <c r="AG9" s="103">
        <v>17</v>
      </c>
      <c r="AH9" s="126">
        <f t="shared" si="10"/>
        <v>0.24285714285714285</v>
      </c>
    </row>
    <row r="10" spans="1:34" ht="22.5" customHeight="1">
      <c r="A10" s="59" t="s">
        <v>30</v>
      </c>
      <c r="B10" s="20">
        <v>103</v>
      </c>
      <c r="C10" s="17">
        <v>57</v>
      </c>
      <c r="D10" s="18">
        <f t="shared" si="0"/>
        <v>0.5533980582524272</v>
      </c>
      <c r="E10" s="17">
        <v>54</v>
      </c>
      <c r="F10" s="18">
        <f t="shared" si="1"/>
        <v>0.9473684210526315</v>
      </c>
      <c r="G10" s="19">
        <f t="shared" si="2"/>
        <v>3</v>
      </c>
      <c r="H10" s="104">
        <v>0</v>
      </c>
      <c r="I10" s="122">
        <f t="shared" si="15"/>
        <v>0</v>
      </c>
      <c r="J10" s="104">
        <v>1</v>
      </c>
      <c r="K10" s="122">
        <f t="shared" si="11"/>
        <v>0.018518518518518517</v>
      </c>
      <c r="L10" s="104">
        <v>2</v>
      </c>
      <c r="M10" s="122">
        <f t="shared" si="12"/>
        <v>0.037037037037037035</v>
      </c>
      <c r="N10" s="104">
        <v>1</v>
      </c>
      <c r="O10" s="122">
        <f t="shared" si="13"/>
        <v>0.018518518518518517</v>
      </c>
      <c r="P10" s="104">
        <v>22</v>
      </c>
      <c r="Q10" s="139">
        <f t="shared" si="14"/>
        <v>0.4074074074074074</v>
      </c>
      <c r="R10" s="104">
        <v>6</v>
      </c>
      <c r="S10" s="139">
        <f t="shared" si="3"/>
        <v>0.1111111111111111</v>
      </c>
      <c r="T10" s="104">
        <v>0</v>
      </c>
      <c r="U10" s="122">
        <f t="shared" si="4"/>
        <v>0</v>
      </c>
      <c r="V10" s="59" t="s">
        <v>30</v>
      </c>
      <c r="W10" s="104">
        <v>1</v>
      </c>
      <c r="X10" s="122">
        <f t="shared" si="5"/>
        <v>0.018518518518518517</v>
      </c>
      <c r="Y10" s="104">
        <v>2</v>
      </c>
      <c r="Z10" s="122">
        <f t="shared" si="6"/>
        <v>0.037037037037037035</v>
      </c>
      <c r="AA10" s="104">
        <v>12</v>
      </c>
      <c r="AB10" s="122">
        <f t="shared" si="7"/>
        <v>0.2222222222222222</v>
      </c>
      <c r="AC10" s="104">
        <v>0</v>
      </c>
      <c r="AD10" s="139">
        <f t="shared" si="8"/>
        <v>0</v>
      </c>
      <c r="AE10" s="104">
        <v>0</v>
      </c>
      <c r="AF10" s="139">
        <f t="shared" si="9"/>
        <v>0</v>
      </c>
      <c r="AG10" s="104">
        <v>7</v>
      </c>
      <c r="AH10" s="139">
        <f t="shared" si="10"/>
        <v>0.12962962962962962</v>
      </c>
    </row>
    <row r="11" spans="1:34" ht="22.5" customHeight="1">
      <c r="A11" s="60" t="s">
        <v>31</v>
      </c>
      <c r="B11" s="29">
        <v>131</v>
      </c>
      <c r="C11" s="42">
        <v>94</v>
      </c>
      <c r="D11" s="43">
        <f t="shared" si="0"/>
        <v>0.7175572519083969</v>
      </c>
      <c r="E11" s="42">
        <v>90</v>
      </c>
      <c r="F11" s="43">
        <f t="shared" si="1"/>
        <v>0.9574468085106383</v>
      </c>
      <c r="G11" s="28">
        <f t="shared" si="2"/>
        <v>4</v>
      </c>
      <c r="H11" s="103">
        <v>0</v>
      </c>
      <c r="I11" s="121">
        <f t="shared" si="15"/>
        <v>0</v>
      </c>
      <c r="J11" s="103">
        <v>4</v>
      </c>
      <c r="K11" s="121">
        <f t="shared" si="11"/>
        <v>0.044444444444444446</v>
      </c>
      <c r="L11" s="103">
        <v>2</v>
      </c>
      <c r="M11" s="121">
        <f t="shared" si="12"/>
        <v>0.022222222222222223</v>
      </c>
      <c r="N11" s="103">
        <v>1</v>
      </c>
      <c r="O11" s="121">
        <f t="shared" si="13"/>
        <v>0.011111111111111112</v>
      </c>
      <c r="P11" s="103">
        <v>36</v>
      </c>
      <c r="Q11" s="126">
        <f t="shared" si="14"/>
        <v>0.4</v>
      </c>
      <c r="R11" s="103">
        <v>5</v>
      </c>
      <c r="S11" s="126">
        <f t="shared" si="3"/>
        <v>0.05555555555555555</v>
      </c>
      <c r="T11" s="103">
        <v>0</v>
      </c>
      <c r="U11" s="121">
        <f t="shared" si="4"/>
        <v>0</v>
      </c>
      <c r="V11" s="60" t="s">
        <v>31</v>
      </c>
      <c r="W11" s="103">
        <v>0</v>
      </c>
      <c r="X11" s="121">
        <f t="shared" si="5"/>
        <v>0</v>
      </c>
      <c r="Y11" s="103">
        <v>5</v>
      </c>
      <c r="Z11" s="121">
        <f t="shared" si="6"/>
        <v>0.05555555555555555</v>
      </c>
      <c r="AA11" s="103">
        <v>22</v>
      </c>
      <c r="AB11" s="121">
        <f t="shared" si="7"/>
        <v>0.24444444444444444</v>
      </c>
      <c r="AC11" s="103">
        <v>0</v>
      </c>
      <c r="AD11" s="126">
        <f t="shared" si="8"/>
        <v>0</v>
      </c>
      <c r="AE11" s="103">
        <v>15</v>
      </c>
      <c r="AF11" s="126">
        <f t="shared" si="9"/>
        <v>0.16666666666666666</v>
      </c>
      <c r="AG11" s="103">
        <v>0</v>
      </c>
      <c r="AH11" s="126">
        <f t="shared" si="10"/>
        <v>0</v>
      </c>
    </row>
    <row r="12" spans="1:34" ht="22.5" customHeight="1">
      <c r="A12" s="59" t="s">
        <v>32</v>
      </c>
      <c r="B12" s="20">
        <v>101</v>
      </c>
      <c r="C12" s="17">
        <v>59</v>
      </c>
      <c r="D12" s="18">
        <f t="shared" si="0"/>
        <v>0.5841584158415841</v>
      </c>
      <c r="E12" s="17">
        <v>57</v>
      </c>
      <c r="F12" s="18">
        <f t="shared" si="1"/>
        <v>0.9661016949152542</v>
      </c>
      <c r="G12" s="19">
        <f t="shared" si="2"/>
        <v>2</v>
      </c>
      <c r="H12" s="104">
        <v>0</v>
      </c>
      <c r="I12" s="122">
        <f t="shared" si="15"/>
        <v>0</v>
      </c>
      <c r="J12" s="104">
        <v>1</v>
      </c>
      <c r="K12" s="122">
        <f t="shared" si="11"/>
        <v>0.017543859649122806</v>
      </c>
      <c r="L12" s="104">
        <v>0</v>
      </c>
      <c r="M12" s="122">
        <f t="shared" si="12"/>
        <v>0</v>
      </c>
      <c r="N12" s="104">
        <v>0</v>
      </c>
      <c r="O12" s="122">
        <f t="shared" si="13"/>
        <v>0</v>
      </c>
      <c r="P12" s="104">
        <v>22</v>
      </c>
      <c r="Q12" s="139">
        <f t="shared" si="14"/>
        <v>0.38596491228070173</v>
      </c>
      <c r="R12" s="104">
        <v>1</v>
      </c>
      <c r="S12" s="139">
        <f t="shared" si="3"/>
        <v>0.017543859649122806</v>
      </c>
      <c r="T12" s="104">
        <v>0</v>
      </c>
      <c r="U12" s="122">
        <f t="shared" si="4"/>
        <v>0</v>
      </c>
      <c r="V12" s="59" t="s">
        <v>32</v>
      </c>
      <c r="W12" s="104">
        <v>0</v>
      </c>
      <c r="X12" s="122">
        <f t="shared" si="5"/>
        <v>0</v>
      </c>
      <c r="Y12" s="104">
        <v>8</v>
      </c>
      <c r="Z12" s="122">
        <f t="shared" si="6"/>
        <v>0.14035087719298245</v>
      </c>
      <c r="AA12" s="104">
        <v>13</v>
      </c>
      <c r="AB12" s="122">
        <f t="shared" si="7"/>
        <v>0.22807017543859648</v>
      </c>
      <c r="AC12" s="104">
        <v>0</v>
      </c>
      <c r="AD12" s="139">
        <f t="shared" si="8"/>
        <v>0</v>
      </c>
      <c r="AE12" s="104">
        <v>1</v>
      </c>
      <c r="AF12" s="139">
        <f t="shared" si="9"/>
        <v>0.017543859649122806</v>
      </c>
      <c r="AG12" s="104">
        <v>11</v>
      </c>
      <c r="AH12" s="139">
        <f t="shared" si="10"/>
        <v>0.19298245614035087</v>
      </c>
    </row>
    <row r="13" spans="1:34" ht="22.5" customHeight="1">
      <c r="A13" s="60" t="s">
        <v>86</v>
      </c>
      <c r="B13" s="29">
        <v>210</v>
      </c>
      <c r="C13" s="42">
        <v>133</v>
      </c>
      <c r="D13" s="43">
        <f t="shared" si="0"/>
        <v>0.6333333333333333</v>
      </c>
      <c r="E13" s="42">
        <v>131</v>
      </c>
      <c r="F13" s="43">
        <f t="shared" si="1"/>
        <v>0.9849624060150376</v>
      </c>
      <c r="G13" s="28">
        <f t="shared" si="2"/>
        <v>2</v>
      </c>
      <c r="H13" s="103">
        <v>0</v>
      </c>
      <c r="I13" s="121">
        <f t="shared" si="15"/>
        <v>0</v>
      </c>
      <c r="J13" s="103">
        <v>4</v>
      </c>
      <c r="K13" s="121">
        <f t="shared" si="11"/>
        <v>0.030534351145038167</v>
      </c>
      <c r="L13" s="103">
        <v>0</v>
      </c>
      <c r="M13" s="121">
        <f t="shared" si="12"/>
        <v>0</v>
      </c>
      <c r="N13" s="103">
        <v>0</v>
      </c>
      <c r="O13" s="121">
        <f t="shared" si="13"/>
        <v>0</v>
      </c>
      <c r="P13" s="103">
        <v>42</v>
      </c>
      <c r="Q13" s="126">
        <f t="shared" si="14"/>
        <v>0.32061068702290074</v>
      </c>
      <c r="R13" s="103">
        <v>3</v>
      </c>
      <c r="S13" s="126">
        <f t="shared" si="3"/>
        <v>0.022900763358778626</v>
      </c>
      <c r="T13" s="103">
        <v>0</v>
      </c>
      <c r="U13" s="121">
        <f t="shared" si="4"/>
        <v>0</v>
      </c>
      <c r="V13" s="60" t="s">
        <v>33</v>
      </c>
      <c r="W13" s="103">
        <v>1</v>
      </c>
      <c r="X13" s="121">
        <f t="shared" si="5"/>
        <v>0.007633587786259542</v>
      </c>
      <c r="Y13" s="103">
        <v>27</v>
      </c>
      <c r="Z13" s="121">
        <f t="shared" si="6"/>
        <v>0.20610687022900764</v>
      </c>
      <c r="AA13" s="103">
        <v>49</v>
      </c>
      <c r="AB13" s="121">
        <f t="shared" si="7"/>
        <v>0.37404580152671757</v>
      </c>
      <c r="AC13" s="103">
        <v>1</v>
      </c>
      <c r="AD13" s="126">
        <f t="shared" si="8"/>
        <v>0.007633587786259542</v>
      </c>
      <c r="AE13" s="103">
        <v>0</v>
      </c>
      <c r="AF13" s="126">
        <f t="shared" si="9"/>
        <v>0</v>
      </c>
      <c r="AG13" s="103">
        <v>4</v>
      </c>
      <c r="AH13" s="126">
        <f t="shared" si="10"/>
        <v>0.030534351145038167</v>
      </c>
    </row>
    <row r="14" spans="1:34" ht="22.5" customHeight="1">
      <c r="A14" s="59" t="s">
        <v>34</v>
      </c>
      <c r="B14" s="20">
        <v>152</v>
      </c>
      <c r="C14" s="17">
        <v>99</v>
      </c>
      <c r="D14" s="18">
        <f t="shared" si="0"/>
        <v>0.6513157894736842</v>
      </c>
      <c r="E14" s="17">
        <v>98</v>
      </c>
      <c r="F14" s="18">
        <f t="shared" si="1"/>
        <v>0.98989898989899</v>
      </c>
      <c r="G14" s="19">
        <f t="shared" si="2"/>
        <v>1</v>
      </c>
      <c r="H14" s="104">
        <v>0</v>
      </c>
      <c r="I14" s="122">
        <f t="shared" si="15"/>
        <v>0</v>
      </c>
      <c r="J14" s="104">
        <v>5</v>
      </c>
      <c r="K14" s="122">
        <f t="shared" si="11"/>
        <v>0.05102040816326531</v>
      </c>
      <c r="L14" s="104">
        <v>1</v>
      </c>
      <c r="M14" s="122">
        <f t="shared" si="12"/>
        <v>0.01020408163265306</v>
      </c>
      <c r="N14" s="104">
        <v>1</v>
      </c>
      <c r="O14" s="122">
        <f t="shared" si="13"/>
        <v>0.01020408163265306</v>
      </c>
      <c r="P14" s="104">
        <v>34</v>
      </c>
      <c r="Q14" s="139">
        <f t="shared" si="14"/>
        <v>0.3469387755102041</v>
      </c>
      <c r="R14" s="104">
        <v>7</v>
      </c>
      <c r="S14" s="139">
        <f t="shared" si="3"/>
        <v>0.07142857142857142</v>
      </c>
      <c r="T14" s="104">
        <v>1</v>
      </c>
      <c r="U14" s="122">
        <f t="shared" si="4"/>
        <v>0.01020408163265306</v>
      </c>
      <c r="V14" s="59" t="s">
        <v>34</v>
      </c>
      <c r="W14" s="104">
        <v>0</v>
      </c>
      <c r="X14" s="122">
        <f t="shared" si="5"/>
        <v>0</v>
      </c>
      <c r="Y14" s="104">
        <v>10</v>
      </c>
      <c r="Z14" s="122">
        <f t="shared" si="6"/>
        <v>0.10204081632653061</v>
      </c>
      <c r="AA14" s="104">
        <v>30</v>
      </c>
      <c r="AB14" s="122">
        <f t="shared" si="7"/>
        <v>0.30612244897959184</v>
      </c>
      <c r="AC14" s="104">
        <v>0</v>
      </c>
      <c r="AD14" s="139">
        <f t="shared" si="8"/>
        <v>0</v>
      </c>
      <c r="AE14" s="104">
        <v>0</v>
      </c>
      <c r="AF14" s="139">
        <f t="shared" si="9"/>
        <v>0</v>
      </c>
      <c r="AG14" s="104">
        <v>9</v>
      </c>
      <c r="AH14" s="139">
        <f t="shared" si="10"/>
        <v>0.09183673469387756</v>
      </c>
    </row>
    <row r="15" spans="1:34" ht="22.5" customHeight="1">
      <c r="A15" s="60" t="s">
        <v>41</v>
      </c>
      <c r="B15" s="29">
        <v>214</v>
      </c>
      <c r="C15" s="42">
        <v>137</v>
      </c>
      <c r="D15" s="43">
        <f t="shared" si="0"/>
        <v>0.6401869158878505</v>
      </c>
      <c r="E15" s="42">
        <v>137</v>
      </c>
      <c r="F15" s="43">
        <f t="shared" si="1"/>
        <v>1</v>
      </c>
      <c r="G15" s="28">
        <f t="shared" si="2"/>
        <v>0</v>
      </c>
      <c r="H15" s="103">
        <v>0</v>
      </c>
      <c r="I15" s="121">
        <f t="shared" si="15"/>
        <v>0</v>
      </c>
      <c r="J15" s="103">
        <v>6</v>
      </c>
      <c r="K15" s="121">
        <f t="shared" si="11"/>
        <v>0.043795620437956206</v>
      </c>
      <c r="L15" s="103">
        <v>3</v>
      </c>
      <c r="M15" s="121">
        <f t="shared" si="12"/>
        <v>0.021897810218978103</v>
      </c>
      <c r="N15" s="103">
        <v>0</v>
      </c>
      <c r="O15" s="121">
        <f t="shared" si="13"/>
        <v>0</v>
      </c>
      <c r="P15" s="103">
        <v>48</v>
      </c>
      <c r="Q15" s="126">
        <f t="shared" si="14"/>
        <v>0.35036496350364965</v>
      </c>
      <c r="R15" s="103">
        <v>14</v>
      </c>
      <c r="S15" s="126">
        <f t="shared" si="3"/>
        <v>0.10218978102189781</v>
      </c>
      <c r="T15" s="103">
        <v>1</v>
      </c>
      <c r="U15" s="121">
        <f t="shared" si="4"/>
        <v>0.0072992700729927005</v>
      </c>
      <c r="V15" s="60" t="s">
        <v>41</v>
      </c>
      <c r="W15" s="103">
        <v>0</v>
      </c>
      <c r="X15" s="121">
        <f t="shared" si="5"/>
        <v>0</v>
      </c>
      <c r="Y15" s="103">
        <v>17</v>
      </c>
      <c r="Z15" s="121">
        <f t="shared" si="6"/>
        <v>0.12408759124087591</v>
      </c>
      <c r="AA15" s="103">
        <v>27</v>
      </c>
      <c r="AB15" s="121">
        <f t="shared" si="7"/>
        <v>0.19708029197080293</v>
      </c>
      <c r="AC15" s="103">
        <v>0</v>
      </c>
      <c r="AD15" s="126">
        <f t="shared" si="8"/>
        <v>0</v>
      </c>
      <c r="AE15" s="103">
        <v>0</v>
      </c>
      <c r="AF15" s="126">
        <f t="shared" si="9"/>
        <v>0</v>
      </c>
      <c r="AG15" s="103">
        <v>21</v>
      </c>
      <c r="AH15" s="126">
        <f t="shared" si="10"/>
        <v>0.15328467153284672</v>
      </c>
    </row>
    <row r="16" spans="1:34" ht="22.5" customHeight="1">
      <c r="A16" s="59" t="s">
        <v>87</v>
      </c>
      <c r="B16" s="20">
        <v>72</v>
      </c>
      <c r="C16" s="17">
        <v>52</v>
      </c>
      <c r="D16" s="18">
        <f t="shared" si="0"/>
        <v>0.7222222222222222</v>
      </c>
      <c r="E16" s="17">
        <v>50</v>
      </c>
      <c r="F16" s="18">
        <f t="shared" si="1"/>
        <v>0.9615384615384616</v>
      </c>
      <c r="G16" s="19">
        <f t="shared" si="2"/>
        <v>2</v>
      </c>
      <c r="H16" s="104">
        <v>1</v>
      </c>
      <c r="I16" s="122">
        <f t="shared" si="15"/>
        <v>0.02</v>
      </c>
      <c r="J16" s="104">
        <v>0</v>
      </c>
      <c r="K16" s="122">
        <f t="shared" si="11"/>
        <v>0</v>
      </c>
      <c r="L16" s="104">
        <v>0</v>
      </c>
      <c r="M16" s="122">
        <f t="shared" si="12"/>
        <v>0</v>
      </c>
      <c r="N16" s="104">
        <v>0</v>
      </c>
      <c r="O16" s="122">
        <f t="shared" si="13"/>
        <v>0</v>
      </c>
      <c r="P16" s="104">
        <v>6</v>
      </c>
      <c r="Q16" s="139">
        <f t="shared" si="14"/>
        <v>0.12</v>
      </c>
      <c r="R16" s="104">
        <v>5</v>
      </c>
      <c r="S16" s="139">
        <f t="shared" si="3"/>
        <v>0.1</v>
      </c>
      <c r="T16" s="104">
        <v>1</v>
      </c>
      <c r="U16" s="122">
        <f t="shared" si="4"/>
        <v>0.02</v>
      </c>
      <c r="V16" s="59" t="s">
        <v>35</v>
      </c>
      <c r="W16" s="104">
        <v>0</v>
      </c>
      <c r="X16" s="122">
        <f t="shared" si="5"/>
        <v>0</v>
      </c>
      <c r="Y16" s="104">
        <v>14</v>
      </c>
      <c r="Z16" s="122">
        <f t="shared" si="6"/>
        <v>0.28</v>
      </c>
      <c r="AA16" s="104">
        <v>16</v>
      </c>
      <c r="AB16" s="122">
        <f t="shared" si="7"/>
        <v>0.32</v>
      </c>
      <c r="AC16" s="104">
        <v>0</v>
      </c>
      <c r="AD16" s="139">
        <f t="shared" si="8"/>
        <v>0</v>
      </c>
      <c r="AE16" s="104">
        <v>1</v>
      </c>
      <c r="AF16" s="139">
        <f t="shared" si="9"/>
        <v>0.02</v>
      </c>
      <c r="AG16" s="104">
        <v>6</v>
      </c>
      <c r="AH16" s="139">
        <f t="shared" si="10"/>
        <v>0.12</v>
      </c>
    </row>
    <row r="17" spans="1:34" ht="22.5" customHeight="1">
      <c r="A17" s="60" t="s">
        <v>36</v>
      </c>
      <c r="B17" s="29">
        <v>296</v>
      </c>
      <c r="C17" s="42">
        <v>186</v>
      </c>
      <c r="D17" s="43">
        <f t="shared" si="0"/>
        <v>0.6283783783783784</v>
      </c>
      <c r="E17" s="42">
        <v>180</v>
      </c>
      <c r="F17" s="43">
        <f t="shared" si="1"/>
        <v>0.967741935483871</v>
      </c>
      <c r="G17" s="28">
        <f t="shared" si="2"/>
        <v>6</v>
      </c>
      <c r="H17" s="103">
        <v>1</v>
      </c>
      <c r="I17" s="121">
        <f t="shared" si="15"/>
        <v>0.005555555555555556</v>
      </c>
      <c r="J17" s="103">
        <v>8</v>
      </c>
      <c r="K17" s="121">
        <f t="shared" si="11"/>
        <v>0.044444444444444446</v>
      </c>
      <c r="L17" s="103">
        <v>6</v>
      </c>
      <c r="M17" s="121">
        <f t="shared" si="12"/>
        <v>0.03333333333333333</v>
      </c>
      <c r="N17" s="103">
        <v>0</v>
      </c>
      <c r="O17" s="121">
        <f t="shared" si="13"/>
        <v>0</v>
      </c>
      <c r="P17" s="103">
        <v>67</v>
      </c>
      <c r="Q17" s="126">
        <f t="shared" si="14"/>
        <v>0.37222222222222223</v>
      </c>
      <c r="R17" s="103">
        <v>12</v>
      </c>
      <c r="S17" s="126">
        <f t="shared" si="3"/>
        <v>0.06666666666666667</v>
      </c>
      <c r="T17" s="103">
        <v>0</v>
      </c>
      <c r="U17" s="121">
        <f t="shared" si="4"/>
        <v>0</v>
      </c>
      <c r="V17" s="60" t="s">
        <v>36</v>
      </c>
      <c r="W17" s="103">
        <v>0</v>
      </c>
      <c r="X17" s="121">
        <f t="shared" si="5"/>
        <v>0</v>
      </c>
      <c r="Y17" s="103">
        <v>8</v>
      </c>
      <c r="Z17" s="121">
        <f t="shared" si="6"/>
        <v>0.044444444444444446</v>
      </c>
      <c r="AA17" s="103">
        <v>51</v>
      </c>
      <c r="AB17" s="121">
        <f t="shared" si="7"/>
        <v>0.2833333333333333</v>
      </c>
      <c r="AC17" s="103">
        <v>1</v>
      </c>
      <c r="AD17" s="126">
        <f t="shared" si="8"/>
        <v>0.005555555555555556</v>
      </c>
      <c r="AE17" s="103">
        <v>3</v>
      </c>
      <c r="AF17" s="126">
        <f t="shared" si="9"/>
        <v>0.016666666666666666</v>
      </c>
      <c r="AG17" s="103">
        <v>23</v>
      </c>
      <c r="AH17" s="126">
        <f t="shared" si="10"/>
        <v>0.12777777777777777</v>
      </c>
    </row>
    <row r="18" spans="1:34" ht="22.5" customHeight="1">
      <c r="A18" s="59" t="s">
        <v>37</v>
      </c>
      <c r="B18" s="20">
        <v>82</v>
      </c>
      <c r="C18" s="17">
        <v>56</v>
      </c>
      <c r="D18" s="18">
        <f t="shared" si="0"/>
        <v>0.6829268292682927</v>
      </c>
      <c r="E18" s="17">
        <v>55</v>
      </c>
      <c r="F18" s="18">
        <f t="shared" si="1"/>
        <v>0.9821428571428571</v>
      </c>
      <c r="G18" s="19">
        <f t="shared" si="2"/>
        <v>1</v>
      </c>
      <c r="H18" s="104">
        <v>0</v>
      </c>
      <c r="I18" s="122">
        <f t="shared" si="15"/>
        <v>0</v>
      </c>
      <c r="J18" s="104">
        <v>3</v>
      </c>
      <c r="K18" s="122">
        <f t="shared" si="11"/>
        <v>0.05454545454545454</v>
      </c>
      <c r="L18" s="104">
        <v>1</v>
      </c>
      <c r="M18" s="122">
        <f t="shared" si="12"/>
        <v>0.01818181818181818</v>
      </c>
      <c r="N18" s="104">
        <v>0</v>
      </c>
      <c r="O18" s="122">
        <f t="shared" si="13"/>
        <v>0</v>
      </c>
      <c r="P18" s="104">
        <v>16</v>
      </c>
      <c r="Q18" s="139">
        <f t="shared" si="14"/>
        <v>0.2909090909090909</v>
      </c>
      <c r="R18" s="104">
        <v>5</v>
      </c>
      <c r="S18" s="139">
        <f t="shared" si="3"/>
        <v>0.09090909090909091</v>
      </c>
      <c r="T18" s="104">
        <v>0</v>
      </c>
      <c r="U18" s="122">
        <f t="shared" si="4"/>
        <v>0</v>
      </c>
      <c r="V18" s="59" t="s">
        <v>37</v>
      </c>
      <c r="W18" s="104">
        <v>0</v>
      </c>
      <c r="X18" s="122">
        <f t="shared" si="5"/>
        <v>0</v>
      </c>
      <c r="Y18" s="104">
        <v>17</v>
      </c>
      <c r="Z18" s="122">
        <f t="shared" si="6"/>
        <v>0.3090909090909091</v>
      </c>
      <c r="AA18" s="104">
        <v>8</v>
      </c>
      <c r="AB18" s="122">
        <f t="shared" si="7"/>
        <v>0.14545454545454545</v>
      </c>
      <c r="AC18" s="104">
        <v>1</v>
      </c>
      <c r="AD18" s="139">
        <f t="shared" si="8"/>
        <v>0.01818181818181818</v>
      </c>
      <c r="AE18" s="104">
        <v>1</v>
      </c>
      <c r="AF18" s="139">
        <f t="shared" si="9"/>
        <v>0.01818181818181818</v>
      </c>
      <c r="AG18" s="104">
        <v>3</v>
      </c>
      <c r="AH18" s="139">
        <f t="shared" si="10"/>
        <v>0.05454545454545454</v>
      </c>
    </row>
    <row r="19" spans="1:34" ht="22.5" customHeight="1">
      <c r="A19" s="60" t="s">
        <v>38</v>
      </c>
      <c r="B19" s="29">
        <v>236</v>
      </c>
      <c r="C19" s="42">
        <v>128</v>
      </c>
      <c r="D19" s="43">
        <f t="shared" si="0"/>
        <v>0.5423728813559322</v>
      </c>
      <c r="E19" s="42">
        <v>128</v>
      </c>
      <c r="F19" s="43">
        <f t="shared" si="1"/>
        <v>1</v>
      </c>
      <c r="G19" s="28">
        <f t="shared" si="2"/>
        <v>0</v>
      </c>
      <c r="H19" s="103">
        <v>0</v>
      </c>
      <c r="I19" s="123">
        <f t="shared" si="15"/>
        <v>0</v>
      </c>
      <c r="J19" s="103">
        <v>3</v>
      </c>
      <c r="K19" s="123">
        <f t="shared" si="11"/>
        <v>0.0234375</v>
      </c>
      <c r="L19" s="103">
        <v>0</v>
      </c>
      <c r="M19" s="123">
        <f t="shared" si="12"/>
        <v>0</v>
      </c>
      <c r="N19" s="103">
        <v>1</v>
      </c>
      <c r="O19" s="121">
        <f t="shared" si="13"/>
        <v>0.0078125</v>
      </c>
      <c r="P19" s="103">
        <v>56</v>
      </c>
      <c r="Q19" s="126">
        <f t="shared" si="14"/>
        <v>0.4375</v>
      </c>
      <c r="R19" s="103">
        <v>5</v>
      </c>
      <c r="S19" s="126">
        <f t="shared" si="3"/>
        <v>0.0390625</v>
      </c>
      <c r="T19" s="103">
        <v>0</v>
      </c>
      <c r="U19" s="121">
        <f t="shared" si="4"/>
        <v>0</v>
      </c>
      <c r="V19" s="60" t="s">
        <v>38</v>
      </c>
      <c r="W19" s="103">
        <v>0</v>
      </c>
      <c r="X19" s="121">
        <f t="shared" si="5"/>
        <v>0</v>
      </c>
      <c r="Y19" s="103">
        <v>4</v>
      </c>
      <c r="Z19" s="121">
        <f t="shared" si="6"/>
        <v>0.03125</v>
      </c>
      <c r="AA19" s="103">
        <v>42</v>
      </c>
      <c r="AB19" s="121">
        <f t="shared" si="7"/>
        <v>0.328125</v>
      </c>
      <c r="AC19" s="103">
        <v>0</v>
      </c>
      <c r="AD19" s="126">
        <f t="shared" si="8"/>
        <v>0</v>
      </c>
      <c r="AE19" s="103">
        <v>0</v>
      </c>
      <c r="AF19" s="126">
        <f t="shared" si="9"/>
        <v>0</v>
      </c>
      <c r="AG19" s="103">
        <v>17</v>
      </c>
      <c r="AH19" s="126">
        <f t="shared" si="10"/>
        <v>0.1328125</v>
      </c>
    </row>
    <row r="20" spans="1:34" ht="22.5" customHeight="1" thickBot="1">
      <c r="A20" s="68" t="s">
        <v>39</v>
      </c>
      <c r="B20" s="69">
        <v>142</v>
      </c>
      <c r="C20" s="21">
        <v>73</v>
      </c>
      <c r="D20" s="22">
        <f t="shared" si="0"/>
        <v>0.5140845070422535</v>
      </c>
      <c r="E20" s="21">
        <v>73</v>
      </c>
      <c r="F20" s="22">
        <f t="shared" si="1"/>
        <v>1</v>
      </c>
      <c r="G20" s="23">
        <f t="shared" si="2"/>
        <v>0</v>
      </c>
      <c r="H20" s="133">
        <v>0</v>
      </c>
      <c r="I20" s="134">
        <f t="shared" si="15"/>
        <v>0</v>
      </c>
      <c r="J20" s="133">
        <v>2</v>
      </c>
      <c r="K20" s="134">
        <f t="shared" si="11"/>
        <v>0.0273972602739726</v>
      </c>
      <c r="L20" s="133">
        <v>0</v>
      </c>
      <c r="M20" s="134">
        <f t="shared" si="12"/>
        <v>0</v>
      </c>
      <c r="N20" s="133">
        <v>0</v>
      </c>
      <c r="O20" s="122">
        <f t="shared" si="13"/>
        <v>0</v>
      </c>
      <c r="P20" s="133">
        <v>21</v>
      </c>
      <c r="Q20" s="139">
        <f t="shared" si="14"/>
        <v>0.2876712328767123</v>
      </c>
      <c r="R20" s="133">
        <v>2</v>
      </c>
      <c r="S20" s="139">
        <f t="shared" si="3"/>
        <v>0.0273972602739726</v>
      </c>
      <c r="T20" s="133">
        <v>2</v>
      </c>
      <c r="U20" s="134">
        <f t="shared" si="4"/>
        <v>0.0273972602739726</v>
      </c>
      <c r="V20" s="68" t="s">
        <v>39</v>
      </c>
      <c r="W20" s="133">
        <v>0</v>
      </c>
      <c r="X20" s="134">
        <f t="shared" si="5"/>
        <v>0</v>
      </c>
      <c r="Y20" s="133">
        <v>5</v>
      </c>
      <c r="Z20" s="134">
        <f t="shared" si="6"/>
        <v>0.0684931506849315</v>
      </c>
      <c r="AA20" s="133">
        <v>25</v>
      </c>
      <c r="AB20" s="134">
        <f t="shared" si="7"/>
        <v>0.3424657534246575</v>
      </c>
      <c r="AC20" s="133">
        <v>0</v>
      </c>
      <c r="AD20" s="139">
        <f t="shared" si="8"/>
        <v>0</v>
      </c>
      <c r="AE20" s="133">
        <v>0</v>
      </c>
      <c r="AF20" s="139">
        <f t="shared" si="9"/>
        <v>0</v>
      </c>
      <c r="AG20" s="133">
        <v>16</v>
      </c>
      <c r="AH20" s="139">
        <f t="shared" si="10"/>
        <v>0.2191780821917808</v>
      </c>
    </row>
    <row r="21" spans="1:34" ht="22.5" customHeight="1" thickBot="1">
      <c r="A21" s="135" t="s">
        <v>24</v>
      </c>
      <c r="B21" s="75">
        <f>SUM(B5:B20)</f>
        <v>2831</v>
      </c>
      <c r="C21" s="13">
        <f>SUM(C5:C20)</f>
        <v>1770</v>
      </c>
      <c r="D21" s="14">
        <f>C21/B21</f>
        <v>0.6252207700459201</v>
      </c>
      <c r="E21" s="13">
        <f>SUM(E5:E20)</f>
        <v>1743</v>
      </c>
      <c r="F21" s="14">
        <f>E21/C21</f>
        <v>0.9847457627118644</v>
      </c>
      <c r="G21" s="15">
        <f>SUM(G5:G20)</f>
        <v>27</v>
      </c>
      <c r="H21" s="136">
        <f>SUM(H5:H20)</f>
        <v>3</v>
      </c>
      <c r="I21" s="109">
        <f t="shared" si="15"/>
        <v>0.0017211703958691911</v>
      </c>
      <c r="J21" s="136">
        <f>SUM(J5:J20)</f>
        <v>52</v>
      </c>
      <c r="K21" s="109">
        <f t="shared" si="11"/>
        <v>0.02983362019506598</v>
      </c>
      <c r="L21" s="136">
        <f>SUM(L5:L20)</f>
        <v>34</v>
      </c>
      <c r="M21" s="109">
        <f t="shared" si="12"/>
        <v>0.019506597819850834</v>
      </c>
      <c r="N21" s="136">
        <f>SUM(N5:N20)</f>
        <v>4</v>
      </c>
      <c r="O21" s="121">
        <f t="shared" si="13"/>
        <v>0.002294893861158921</v>
      </c>
      <c r="P21" s="136">
        <f>SUM(P5:P20)</f>
        <v>589</v>
      </c>
      <c r="Q21" s="126">
        <f t="shared" si="14"/>
        <v>0.3379231210556512</v>
      </c>
      <c r="R21" s="136">
        <f>SUM(R5:R20)</f>
        <v>93</v>
      </c>
      <c r="S21" s="126">
        <f t="shared" si="3"/>
        <v>0.05335628227194492</v>
      </c>
      <c r="T21" s="136">
        <f>SUM(T2:T20)</f>
        <v>9</v>
      </c>
      <c r="U21" s="109">
        <f t="shared" si="4"/>
        <v>0.0051635111876075735</v>
      </c>
      <c r="V21" s="135"/>
      <c r="W21" s="136">
        <f>SUM(W2:W20)</f>
        <v>2</v>
      </c>
      <c r="X21" s="109">
        <f t="shared" si="5"/>
        <v>0.0011474469305794606</v>
      </c>
      <c r="Y21" s="136">
        <f>SUM(Y2:Y20)</f>
        <v>188</v>
      </c>
      <c r="Z21" s="109">
        <f t="shared" si="6"/>
        <v>0.1078600114744693</v>
      </c>
      <c r="AA21" s="136">
        <f>SUM(AA2:AA20)</f>
        <v>480</v>
      </c>
      <c r="AB21" s="109">
        <f t="shared" si="7"/>
        <v>0.27538726333907054</v>
      </c>
      <c r="AC21" s="136">
        <f>SUM(AC5:AC20)</f>
        <v>13</v>
      </c>
      <c r="AD21" s="126">
        <f t="shared" si="8"/>
        <v>0.007458405048766495</v>
      </c>
      <c r="AE21" s="136">
        <f>SUM(AE5:AE20)</f>
        <v>26</v>
      </c>
      <c r="AF21" s="126">
        <f t="shared" si="9"/>
        <v>0.01491681009753299</v>
      </c>
      <c r="AG21" s="136">
        <f>SUM(AG5:AG20)</f>
        <v>250</v>
      </c>
      <c r="AH21" s="126">
        <f t="shared" si="10"/>
        <v>0.1434308663224326</v>
      </c>
    </row>
    <row r="22" spans="8:34" ht="12.75">
      <c r="H22" s="211" t="s">
        <v>48</v>
      </c>
      <c r="I22" s="202"/>
      <c r="J22" s="212" t="s">
        <v>50</v>
      </c>
      <c r="K22" s="213"/>
      <c r="L22" s="212" t="s">
        <v>53</v>
      </c>
      <c r="M22" s="213"/>
      <c r="N22" s="211" t="s">
        <v>56</v>
      </c>
      <c r="O22" s="202"/>
      <c r="P22" s="211" t="s">
        <v>59</v>
      </c>
      <c r="Q22" s="197"/>
      <c r="R22" s="211" t="s">
        <v>62</v>
      </c>
      <c r="S22" s="202"/>
      <c r="T22" s="211" t="s">
        <v>65</v>
      </c>
      <c r="U22" s="202"/>
      <c r="W22" s="211" t="s">
        <v>68</v>
      </c>
      <c r="X22" s="202"/>
      <c r="Y22" s="211" t="s">
        <v>71</v>
      </c>
      <c r="Z22" s="202"/>
      <c r="AA22" s="211" t="s">
        <v>74</v>
      </c>
      <c r="AB22" s="202"/>
      <c r="AC22" s="211" t="s">
        <v>77</v>
      </c>
      <c r="AD22" s="202"/>
      <c r="AE22" s="211" t="s">
        <v>80</v>
      </c>
      <c r="AF22" s="202"/>
      <c r="AG22" s="211" t="s">
        <v>83</v>
      </c>
      <c r="AH22" s="202"/>
    </row>
  </sheetData>
  <sheetProtection/>
  <mergeCells count="56">
    <mergeCell ref="P22:Q22"/>
    <mergeCell ref="R22:S22"/>
    <mergeCell ref="AG22:AH22"/>
    <mergeCell ref="T22:U22"/>
    <mergeCell ref="W22:X22"/>
    <mergeCell ref="Y22:Z22"/>
    <mergeCell ref="AA22:AB22"/>
    <mergeCell ref="AC22:AD22"/>
    <mergeCell ref="AE22:AF22"/>
    <mergeCell ref="H22:I22"/>
    <mergeCell ref="J22:K22"/>
    <mergeCell ref="L22:M22"/>
    <mergeCell ref="N22:O22"/>
    <mergeCell ref="P4:Q4"/>
    <mergeCell ref="R4:S4"/>
    <mergeCell ref="T4:U4"/>
    <mergeCell ref="W4:X4"/>
    <mergeCell ref="AG2:AH2"/>
    <mergeCell ref="H3:I3"/>
    <mergeCell ref="J3:K3"/>
    <mergeCell ref="L3:M3"/>
    <mergeCell ref="N3:O3"/>
    <mergeCell ref="P3:Q3"/>
    <mergeCell ref="AG3:AH3"/>
    <mergeCell ref="T3:U3"/>
    <mergeCell ref="W3:X3"/>
    <mergeCell ref="Y3:Z3"/>
    <mergeCell ref="AE3:AF3"/>
    <mergeCell ref="AA2:AB2"/>
    <mergeCell ref="AC2:AD2"/>
    <mergeCell ref="AE2:AF2"/>
    <mergeCell ref="AA3:AB3"/>
    <mergeCell ref="AC3:AD3"/>
    <mergeCell ref="R3:S3"/>
    <mergeCell ref="AG1:AH1"/>
    <mergeCell ref="H2:I2"/>
    <mergeCell ref="J2:K2"/>
    <mergeCell ref="L2:M2"/>
    <mergeCell ref="N2:O2"/>
    <mergeCell ref="P2:Q2"/>
    <mergeCell ref="R2:S2"/>
    <mergeCell ref="T2:U2"/>
    <mergeCell ref="W2:X2"/>
    <mergeCell ref="Y2:Z2"/>
    <mergeCell ref="T1:U1"/>
    <mergeCell ref="W1:X1"/>
    <mergeCell ref="Y1:Z1"/>
    <mergeCell ref="AE1:AF1"/>
    <mergeCell ref="H1:I1"/>
    <mergeCell ref="J1:K1"/>
    <mergeCell ref="L1:M1"/>
    <mergeCell ref="N1:O1"/>
    <mergeCell ref="P1:Q1"/>
    <mergeCell ref="R1:S1"/>
    <mergeCell ref="AA1:AB1"/>
    <mergeCell ref="AC1:AD1"/>
  </mergeCells>
  <printOptions horizontalCentered="1"/>
  <pageMargins left="0.5905511811023623" right="0.5905511811023623" top="0.7874015748031497" bottom="0" header="0.3937007874015748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N16" sqref="N16"/>
    </sheetView>
  </sheetViews>
  <sheetFormatPr defaultColWidth="11.421875" defaultRowHeight="12.75"/>
  <cols>
    <col min="1" max="1" width="31.140625" style="0" bestFit="1" customWidth="1"/>
    <col min="2" max="3" width="10.7109375" style="0" customWidth="1"/>
    <col min="4" max="4" width="9.140625" style="0" customWidth="1"/>
    <col min="5" max="6" width="9.8515625" style="0" customWidth="1"/>
    <col min="7" max="7" width="9.421875" style="0" customWidth="1"/>
    <col min="8" max="8" width="10.421875" style="0" customWidth="1"/>
  </cols>
  <sheetData>
    <row r="1" spans="1:7" ht="24.75" customHeight="1" thickBot="1">
      <c r="A1" s="183"/>
      <c r="B1" s="226" t="s">
        <v>25</v>
      </c>
      <c r="C1" s="221"/>
      <c r="D1" s="224" t="s">
        <v>0</v>
      </c>
      <c r="E1" s="225"/>
      <c r="F1" s="220" t="s">
        <v>109</v>
      </c>
      <c r="G1" s="221"/>
    </row>
    <row r="2" spans="1:7" ht="24.75" customHeight="1">
      <c r="A2" s="184" t="s">
        <v>92</v>
      </c>
      <c r="B2" s="180">
        <v>2831</v>
      </c>
      <c r="C2" s="173"/>
      <c r="D2" s="181">
        <v>8136</v>
      </c>
      <c r="E2" s="177"/>
      <c r="F2" s="171">
        <f>SUM(B2:D2)</f>
        <v>10967</v>
      </c>
      <c r="G2" s="165"/>
    </row>
    <row r="3" spans="1:7" ht="24.75" customHeight="1">
      <c r="A3" s="185" t="s">
        <v>93</v>
      </c>
      <c r="B3" s="172">
        <v>1770</v>
      </c>
      <c r="C3" s="173"/>
      <c r="D3" s="176">
        <v>5074</v>
      </c>
      <c r="E3" s="177"/>
      <c r="F3" s="172">
        <f>SUM(B3:D3)</f>
        <v>6844</v>
      </c>
      <c r="G3" s="166"/>
    </row>
    <row r="4" spans="1:7" ht="24.75" customHeight="1">
      <c r="A4" s="185" t="s">
        <v>94</v>
      </c>
      <c r="B4" s="157">
        <f>B3/B2</f>
        <v>0.6252207700459201</v>
      </c>
      <c r="C4" s="174"/>
      <c r="D4" s="147">
        <f>D3/D2</f>
        <v>0.6236479842674533</v>
      </c>
      <c r="E4" s="178"/>
      <c r="F4" s="157">
        <f>F3/F2</f>
        <v>0.6240539801221847</v>
      </c>
      <c r="G4" s="166"/>
    </row>
    <row r="5" spans="1:7" ht="24.75" customHeight="1">
      <c r="A5" s="185" t="s">
        <v>4</v>
      </c>
      <c r="B5" s="172">
        <v>1743</v>
      </c>
      <c r="C5" s="173"/>
      <c r="D5" s="176">
        <v>4996</v>
      </c>
      <c r="E5" s="177"/>
      <c r="F5" s="172">
        <f>SUM(B5:D5)</f>
        <v>6739</v>
      </c>
      <c r="G5" s="166"/>
    </row>
    <row r="6" spans="1:7" ht="24.75" customHeight="1">
      <c r="A6" s="185" t="s">
        <v>95</v>
      </c>
      <c r="B6" s="157">
        <f>B5/B3</f>
        <v>0.9847457627118644</v>
      </c>
      <c r="C6" s="174"/>
      <c r="D6" s="147">
        <f>D5/D3</f>
        <v>0.984627512810406</v>
      </c>
      <c r="E6" s="178"/>
      <c r="F6" s="157"/>
      <c r="G6" s="166"/>
    </row>
    <row r="7" spans="1:7" ht="24.75" customHeight="1">
      <c r="A7" s="186" t="s">
        <v>6</v>
      </c>
      <c r="B7" s="172">
        <v>27</v>
      </c>
      <c r="C7" s="173"/>
      <c r="D7" s="146">
        <v>78</v>
      </c>
      <c r="E7" s="177"/>
      <c r="F7" s="167">
        <f>SUM(B7:D7)</f>
        <v>105</v>
      </c>
      <c r="G7" s="166"/>
    </row>
    <row r="8" spans="1:7" ht="24.75" customHeight="1" thickBot="1">
      <c r="A8" s="187"/>
      <c r="B8" s="168"/>
      <c r="C8" s="175"/>
      <c r="D8" s="148"/>
      <c r="E8" s="179"/>
      <c r="F8" s="168"/>
      <c r="G8" s="169"/>
    </row>
    <row r="9" spans="1:7" ht="24.75" customHeight="1">
      <c r="A9" s="188"/>
      <c r="B9" s="229" t="s">
        <v>25</v>
      </c>
      <c r="C9" s="230"/>
      <c r="D9" s="227" t="s">
        <v>0</v>
      </c>
      <c r="E9" s="228"/>
      <c r="F9" s="191" t="s">
        <v>109</v>
      </c>
      <c r="G9" s="192"/>
    </row>
    <row r="10" spans="1:7" ht="24.75" customHeight="1" thickBot="1">
      <c r="A10" s="189"/>
      <c r="B10" s="182" t="s">
        <v>110</v>
      </c>
      <c r="C10" s="158" t="s">
        <v>108</v>
      </c>
      <c r="D10" s="155" t="s">
        <v>110</v>
      </c>
      <c r="E10" s="156" t="s">
        <v>108</v>
      </c>
      <c r="F10" s="222" t="s">
        <v>108</v>
      </c>
      <c r="G10" s="223"/>
    </row>
    <row r="11" spans="1:8" ht="24.75" customHeight="1" thickBot="1">
      <c r="A11" s="190" t="s">
        <v>96</v>
      </c>
      <c r="B11" s="159">
        <v>3</v>
      </c>
      <c r="C11" s="160">
        <f>B11/B5</f>
        <v>0.0017211703958691911</v>
      </c>
      <c r="D11" s="154">
        <v>17</v>
      </c>
      <c r="E11" s="149">
        <f>D11/D5</f>
        <v>0.0034027221777421937</v>
      </c>
      <c r="F11" s="170">
        <f aca="true" t="shared" si="0" ref="F11:F23">SUM(B11,D11)</f>
        <v>20</v>
      </c>
      <c r="G11" s="160">
        <f>F11/F5</f>
        <v>0.0029677993767621307</v>
      </c>
      <c r="H11" s="160">
        <f>F11/F2</f>
        <v>0.0018236527765113522</v>
      </c>
    </row>
    <row r="12" spans="1:8" ht="24.75" customHeight="1" thickBot="1">
      <c r="A12" s="185" t="s">
        <v>91</v>
      </c>
      <c r="B12" s="161">
        <v>52</v>
      </c>
      <c r="C12" s="162">
        <f>B12/B5</f>
        <v>0.02983362019506598</v>
      </c>
      <c r="D12" s="150">
        <v>152</v>
      </c>
      <c r="E12" s="151">
        <f>D12/D5</f>
        <v>0.03042433947157726</v>
      </c>
      <c r="F12" s="161">
        <f t="shared" si="0"/>
        <v>204</v>
      </c>
      <c r="G12" s="162">
        <f>F12/F5</f>
        <v>0.030271553642973736</v>
      </c>
      <c r="H12" s="160">
        <f>F12/F2</f>
        <v>0.018601258320415794</v>
      </c>
    </row>
    <row r="13" spans="1:8" ht="24.75" customHeight="1" thickBot="1">
      <c r="A13" s="185" t="s">
        <v>97</v>
      </c>
      <c r="B13" s="161">
        <v>34</v>
      </c>
      <c r="C13" s="162">
        <f>B13/B5</f>
        <v>0.019506597819850834</v>
      </c>
      <c r="D13" s="150">
        <v>81</v>
      </c>
      <c r="E13" s="151">
        <f>D13/D5</f>
        <v>0.01621297037630104</v>
      </c>
      <c r="F13" s="161">
        <f t="shared" si="0"/>
        <v>115</v>
      </c>
      <c r="G13" s="162">
        <f>F13/F5</f>
        <v>0.017064846416382253</v>
      </c>
      <c r="H13" s="160">
        <f>F13/F2</f>
        <v>0.010486003464940276</v>
      </c>
    </row>
    <row r="14" spans="1:8" ht="24.75" customHeight="1" thickBot="1">
      <c r="A14" s="185" t="s">
        <v>98</v>
      </c>
      <c r="B14" s="161">
        <v>4</v>
      </c>
      <c r="C14" s="162">
        <f>B14/B5</f>
        <v>0.002294893861158921</v>
      </c>
      <c r="D14" s="150">
        <v>16</v>
      </c>
      <c r="E14" s="151">
        <f>D14/D5</f>
        <v>0.0032025620496397116</v>
      </c>
      <c r="F14" s="161">
        <f t="shared" si="0"/>
        <v>20</v>
      </c>
      <c r="G14" s="162">
        <f>F14/F5</f>
        <v>0.0029677993767621307</v>
      </c>
      <c r="H14" s="160">
        <f>F14/F2</f>
        <v>0.0018236527765113522</v>
      </c>
    </row>
    <row r="15" spans="1:8" ht="24.75" customHeight="1" thickBot="1">
      <c r="A15" s="185" t="s">
        <v>99</v>
      </c>
      <c r="B15" s="161">
        <v>589</v>
      </c>
      <c r="C15" s="162">
        <f>B15/B5</f>
        <v>0.3379231210556512</v>
      </c>
      <c r="D15" s="150">
        <v>1716</v>
      </c>
      <c r="E15" s="151">
        <f>D15/D5</f>
        <v>0.3434747798238591</v>
      </c>
      <c r="F15" s="161">
        <f t="shared" si="0"/>
        <v>2305</v>
      </c>
      <c r="G15" s="162">
        <f>F15/F5</f>
        <v>0.3420388781718356</v>
      </c>
      <c r="H15" s="160">
        <f>F15/F2</f>
        <v>0.21017598249293334</v>
      </c>
    </row>
    <row r="16" spans="1:8" ht="24.75" customHeight="1" thickBot="1">
      <c r="A16" s="185" t="s">
        <v>100</v>
      </c>
      <c r="B16" s="161">
        <v>93</v>
      </c>
      <c r="C16" s="162">
        <f>B16/B5</f>
        <v>0.05335628227194492</v>
      </c>
      <c r="D16" s="150">
        <v>437</v>
      </c>
      <c r="E16" s="151">
        <f>D16/D5</f>
        <v>0.08746997598078463</v>
      </c>
      <c r="F16" s="161">
        <f t="shared" si="0"/>
        <v>530</v>
      </c>
      <c r="G16" s="162">
        <f>F16/F5</f>
        <v>0.07864668348419647</v>
      </c>
      <c r="H16" s="160">
        <f>F16/F2</f>
        <v>0.04832679857755084</v>
      </c>
    </row>
    <row r="17" spans="1:8" ht="24.75" customHeight="1" thickBot="1">
      <c r="A17" s="185" t="s">
        <v>101</v>
      </c>
      <c r="B17" s="161">
        <v>9</v>
      </c>
      <c r="C17" s="162">
        <f>B17/B5</f>
        <v>0.0051635111876075735</v>
      </c>
      <c r="D17" s="150">
        <v>12</v>
      </c>
      <c r="E17" s="151">
        <f>D17/D5</f>
        <v>0.0024019215372297837</v>
      </c>
      <c r="F17" s="161">
        <f t="shared" si="0"/>
        <v>21</v>
      </c>
      <c r="G17" s="162">
        <f>F17/F5</f>
        <v>0.0031161893456002373</v>
      </c>
      <c r="H17" s="160">
        <f>F17/F2</f>
        <v>0.00191483541533692</v>
      </c>
    </row>
    <row r="18" spans="1:8" ht="24.75" customHeight="1" thickBot="1">
      <c r="A18" s="185" t="s">
        <v>102</v>
      </c>
      <c r="B18" s="161">
        <v>2</v>
      </c>
      <c r="C18" s="162">
        <f>B18/B5</f>
        <v>0.0011474469305794606</v>
      </c>
      <c r="D18" s="150">
        <v>8</v>
      </c>
      <c r="E18" s="151">
        <f>D18/D5</f>
        <v>0.0016012810248198558</v>
      </c>
      <c r="F18" s="161">
        <f t="shared" si="0"/>
        <v>10</v>
      </c>
      <c r="G18" s="162">
        <f>F18/F5</f>
        <v>0.0014838996883810654</v>
      </c>
      <c r="H18" s="160">
        <f>F18/F2</f>
        <v>0.0009118263882556761</v>
      </c>
    </row>
    <row r="19" spans="1:8" ht="24.75" customHeight="1" thickBot="1">
      <c r="A19" s="185" t="s">
        <v>103</v>
      </c>
      <c r="B19" s="161">
        <v>188</v>
      </c>
      <c r="C19" s="162">
        <f>B19/B5</f>
        <v>0.1078600114744693</v>
      </c>
      <c r="D19" s="150">
        <v>389</v>
      </c>
      <c r="E19" s="151">
        <f>D19/D5</f>
        <v>0.0778622898318655</v>
      </c>
      <c r="F19" s="161">
        <f t="shared" si="0"/>
        <v>577</v>
      </c>
      <c r="G19" s="162">
        <f>F19/F5</f>
        <v>0.08562101201958748</v>
      </c>
      <c r="H19" s="160">
        <f>F19/F2</f>
        <v>0.052612382602352514</v>
      </c>
    </row>
    <row r="20" spans="1:8" ht="24.75" customHeight="1" thickBot="1">
      <c r="A20" s="185" t="s">
        <v>104</v>
      </c>
      <c r="B20" s="161">
        <v>480</v>
      </c>
      <c r="C20" s="162">
        <f>B20/B5</f>
        <v>0.27538726333907054</v>
      </c>
      <c r="D20" s="150">
        <v>1116</v>
      </c>
      <c r="E20" s="151">
        <f>D20/D5</f>
        <v>0.2233787029623699</v>
      </c>
      <c r="F20" s="161">
        <f t="shared" si="0"/>
        <v>1596</v>
      </c>
      <c r="G20" s="162">
        <f>F20/F5</f>
        <v>0.23683039026561806</v>
      </c>
      <c r="H20" s="160">
        <f>F20/F2</f>
        <v>0.1455274915656059</v>
      </c>
    </row>
    <row r="21" spans="1:8" ht="24.75" customHeight="1" thickBot="1">
      <c r="A21" s="185" t="s">
        <v>105</v>
      </c>
      <c r="B21" s="161">
        <v>13</v>
      </c>
      <c r="C21" s="162">
        <f>B21/B5</f>
        <v>0.007458405048766495</v>
      </c>
      <c r="D21" s="150">
        <v>54</v>
      </c>
      <c r="E21" s="151">
        <f>D21/D5</f>
        <v>0.010808646917534028</v>
      </c>
      <c r="F21" s="161">
        <f t="shared" si="0"/>
        <v>67</v>
      </c>
      <c r="G21" s="162">
        <f>F21/F5</f>
        <v>0.009942127912153138</v>
      </c>
      <c r="H21" s="160">
        <f>F21/F2</f>
        <v>0.00610923680131303</v>
      </c>
    </row>
    <row r="22" spans="1:8" ht="24.75" customHeight="1" thickBot="1">
      <c r="A22" s="185" t="s">
        <v>106</v>
      </c>
      <c r="B22" s="161">
        <v>11</v>
      </c>
      <c r="C22" s="162">
        <f>B22/B5</f>
        <v>0.006310958118187034</v>
      </c>
      <c r="D22" s="150">
        <v>24</v>
      </c>
      <c r="E22" s="151">
        <f>D22/D5</f>
        <v>0.004803843074459567</v>
      </c>
      <c r="F22" s="161">
        <f t="shared" si="0"/>
        <v>35</v>
      </c>
      <c r="G22" s="162">
        <f>F22/F5</f>
        <v>0.005193648909333729</v>
      </c>
      <c r="H22" s="160">
        <f>F22/F2</f>
        <v>0.0031913923588948664</v>
      </c>
    </row>
    <row r="23" spans="1:8" ht="24.75" customHeight="1" thickBot="1">
      <c r="A23" s="187" t="s">
        <v>107</v>
      </c>
      <c r="B23" s="163">
        <v>265</v>
      </c>
      <c r="C23" s="164">
        <f>B23/B5</f>
        <v>0.15203671830177853</v>
      </c>
      <c r="D23" s="152">
        <v>974</v>
      </c>
      <c r="E23" s="153">
        <f>D23/D5</f>
        <v>0.19495596477181745</v>
      </c>
      <c r="F23" s="161">
        <f t="shared" si="0"/>
        <v>1239</v>
      </c>
      <c r="G23" s="164">
        <f>F23/F5</f>
        <v>0.18385517139041402</v>
      </c>
      <c r="H23" s="160">
        <f>F23/F2</f>
        <v>0.11297528950487827</v>
      </c>
    </row>
  </sheetData>
  <sheetProtection/>
  <mergeCells count="7">
    <mergeCell ref="B1:C1"/>
    <mergeCell ref="D9:E9"/>
    <mergeCell ref="B9:C9"/>
    <mergeCell ref="F1:G1"/>
    <mergeCell ref="F9:G9"/>
    <mergeCell ref="F10:G10"/>
    <mergeCell ref="D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Propriétaire</cp:lastModifiedBy>
  <cp:lastPrinted>2012-06-11T06:44:49Z</cp:lastPrinted>
  <dcterms:created xsi:type="dcterms:W3CDTF">2007-06-10T16:11:00Z</dcterms:created>
  <dcterms:modified xsi:type="dcterms:W3CDTF">2012-06-11T08:23:52Z</dcterms:modified>
  <cp:category/>
  <cp:version/>
  <cp:contentType/>
  <cp:contentStatus/>
</cp:coreProperties>
</file>